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Facturas" sheetId="2" state="visible" r:id="rId2"/>
    <sheet xmlns:r="http://schemas.openxmlformats.org/officeDocument/2006/relationships" name="Rangos" sheetId="3" state="visible" r:id="rId3"/>
    <sheet xmlns:r="http://schemas.openxmlformats.org/officeDocument/2006/relationships" name="Deterioro fisc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%"/>
  </numFmts>
  <fonts count="7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</font>
    <font>
      <b val="1"/>
      <color rgb="00FFFFFF"/>
    </font>
    <font>
      <b val="1"/>
      <color rgb="001F3864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E2EFDA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2" borderId="1" pivotButton="0" quotePrefix="0" xfId="0"/>
    <xf numFmtId="3" fontId="0" fillId="4" borderId="1" pivotButton="0" quotePrefix="0" xfId="0"/>
    <xf numFmtId="166" fontId="0" fillId="4" borderId="1" pivotButton="0" quotePrefix="0" xfId="0"/>
    <xf numFmtId="0" fontId="3" fillId="0" borderId="1" pivotButton="0" quotePrefix="0" xfId="0"/>
    <xf numFmtId="3" fontId="3" fillId="4" borderId="1" pivotButton="0" quotePrefix="0" xfId="0"/>
    <xf numFmtId="0" fontId="0" fillId="0" borderId="1" pivotButton="0" quotePrefix="0" xfId="0"/>
    <xf numFmtId="0" fontId="5" fillId="0" borderId="0" pivotButton="0" quotePrefix="0" xfId="0"/>
    <xf numFmtId="0" fontId="0" fillId="0" borderId="4" pivotButton="0" quotePrefix="0" xfId="0"/>
    <xf numFmtId="3" fontId="0" fillId="2" borderId="1" pivotButton="0" quotePrefix="0" xfId="0"/>
    <xf numFmtId="2" fontId="0" fillId="4" borderId="1" pivotButton="0" quotePrefix="0" xfId="0"/>
    <xf numFmtId="1" fontId="0" fillId="4" borderId="1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0" fontId="0" fillId="4" borderId="1" pivotButton="0" quotePrefix="0" xfId="0"/>
    <xf numFmtId="9" fontId="0" fillId="2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11" customWidth="1" min="10" max="10"/>
  </cols>
  <sheetData>
    <row r="1">
      <c r="A1" s="1" t="inlineStr">
        <is>
          <t>Cartera por edades al corte</t>
        </is>
      </c>
    </row>
    <row r="2">
      <c r="A2">
        <f>"Fecha de corte: "&amp;TEXT(Facturas!C3,"dd/mm/")&amp;YEAR(Facturas!C3)</f>
        <v/>
      </c>
    </row>
    <row r="4" ht="30" customHeight="1">
      <c r="A4" s="2" t="inlineStr">
        <is>
          <t>Cliente</t>
        </is>
      </c>
      <c r="B4" s="2" t="inlineStr">
        <is>
          <t>Por vencer</t>
        </is>
      </c>
      <c r="C4" s="2" t="inlineStr">
        <is>
          <t>1 a 30</t>
        </is>
      </c>
      <c r="D4" s="2" t="inlineStr">
        <is>
          <t>31 a 60</t>
        </is>
      </c>
      <c r="E4" s="2" t="inlineStr">
        <is>
          <t>61 a 90</t>
        </is>
      </c>
      <c r="F4" s="2" t="inlineStr">
        <is>
          <t>91 a 180</t>
        </is>
      </c>
      <c r="G4" s="2" t="inlineStr">
        <is>
          <t>181 a 360</t>
        </is>
      </c>
      <c r="H4" s="2" t="inlineStr">
        <is>
          <t>Más de 360</t>
        </is>
      </c>
      <c r="I4" s="2" t="inlineStr">
        <is>
          <t>Total</t>
        </is>
      </c>
      <c r="J4" s="2" t="inlineStr">
        <is>
          <t>% vencido</t>
        </is>
      </c>
    </row>
    <row r="5">
      <c r="A5" s="3" t="inlineStr">
        <is>
          <t>Cliente A</t>
        </is>
      </c>
      <c r="B5" s="4">
        <f>SUMIFS(Facturas!$E$6:$E$205,Facturas!$A$6:$A$205,$A5,Facturas!$G$6:$G$205,B$4)</f>
        <v/>
      </c>
      <c r="C5" s="4">
        <f>SUMIFS(Facturas!$E$6:$E$205,Facturas!$A$6:$A$205,$A5,Facturas!$G$6:$G$205,C$4)</f>
        <v/>
      </c>
      <c r="D5" s="4">
        <f>SUMIFS(Facturas!$E$6:$E$205,Facturas!$A$6:$A$205,$A5,Facturas!$G$6:$G$205,D$4)</f>
        <v/>
      </c>
      <c r="E5" s="4">
        <f>SUMIFS(Facturas!$E$6:$E$205,Facturas!$A$6:$A$205,$A5,Facturas!$G$6:$G$205,E$4)</f>
        <v/>
      </c>
      <c r="F5" s="4">
        <f>SUMIFS(Facturas!$E$6:$E$205,Facturas!$A$6:$A$205,$A5,Facturas!$G$6:$G$205,F$4)</f>
        <v/>
      </c>
      <c r="G5" s="4">
        <f>SUMIFS(Facturas!$E$6:$E$205,Facturas!$A$6:$A$205,$A5,Facturas!$G$6:$G$205,G$4)</f>
        <v/>
      </c>
      <c r="H5" s="4">
        <f>SUMIFS(Facturas!$E$6:$E$205,Facturas!$A$6:$A$205,$A5,Facturas!$G$6:$G$205,H$4)</f>
        <v/>
      </c>
      <c r="I5" s="4">
        <f>SUM(B5:H5)</f>
        <v/>
      </c>
      <c r="J5" s="5">
        <f>IF(I5=0,"",(I5-B5)/I5)</f>
        <v/>
      </c>
    </row>
    <row r="6">
      <c r="A6" s="3" t="inlineStr">
        <is>
          <t>Cliente B</t>
        </is>
      </c>
      <c r="B6" s="4">
        <f>SUMIFS(Facturas!$E$6:$E$205,Facturas!$A$6:$A$205,$A6,Facturas!$G$6:$G$205,B$4)</f>
        <v/>
      </c>
      <c r="C6" s="4">
        <f>SUMIFS(Facturas!$E$6:$E$205,Facturas!$A$6:$A$205,$A6,Facturas!$G$6:$G$205,C$4)</f>
        <v/>
      </c>
      <c r="D6" s="4">
        <f>SUMIFS(Facturas!$E$6:$E$205,Facturas!$A$6:$A$205,$A6,Facturas!$G$6:$G$205,D$4)</f>
        <v/>
      </c>
      <c r="E6" s="4">
        <f>SUMIFS(Facturas!$E$6:$E$205,Facturas!$A$6:$A$205,$A6,Facturas!$G$6:$G$205,E$4)</f>
        <v/>
      </c>
      <c r="F6" s="4">
        <f>SUMIFS(Facturas!$E$6:$E$205,Facturas!$A$6:$A$205,$A6,Facturas!$G$6:$G$205,F$4)</f>
        <v/>
      </c>
      <c r="G6" s="4">
        <f>SUMIFS(Facturas!$E$6:$E$205,Facturas!$A$6:$A$205,$A6,Facturas!$G$6:$G$205,G$4)</f>
        <v/>
      </c>
      <c r="H6" s="4">
        <f>SUMIFS(Facturas!$E$6:$E$205,Facturas!$A$6:$A$205,$A6,Facturas!$G$6:$G$205,H$4)</f>
        <v/>
      </c>
      <c r="I6" s="4">
        <f>SUM(B6:H6)</f>
        <v/>
      </c>
      <c r="J6" s="5">
        <f>IF(I6=0,"",(I6-B6)/I6)</f>
        <v/>
      </c>
    </row>
    <row r="7">
      <c r="A7" s="3" t="inlineStr">
        <is>
          <t>Cliente C</t>
        </is>
      </c>
      <c r="B7" s="4">
        <f>SUMIFS(Facturas!$E$6:$E$205,Facturas!$A$6:$A$205,$A7,Facturas!$G$6:$G$205,B$4)</f>
        <v/>
      </c>
      <c r="C7" s="4">
        <f>SUMIFS(Facturas!$E$6:$E$205,Facturas!$A$6:$A$205,$A7,Facturas!$G$6:$G$205,C$4)</f>
        <v/>
      </c>
      <c r="D7" s="4">
        <f>SUMIFS(Facturas!$E$6:$E$205,Facturas!$A$6:$A$205,$A7,Facturas!$G$6:$G$205,D$4)</f>
        <v/>
      </c>
      <c r="E7" s="4">
        <f>SUMIFS(Facturas!$E$6:$E$205,Facturas!$A$6:$A$205,$A7,Facturas!$G$6:$G$205,E$4)</f>
        <v/>
      </c>
      <c r="F7" s="4">
        <f>SUMIFS(Facturas!$E$6:$E$205,Facturas!$A$6:$A$205,$A7,Facturas!$G$6:$G$205,F$4)</f>
        <v/>
      </c>
      <c r="G7" s="4">
        <f>SUMIFS(Facturas!$E$6:$E$205,Facturas!$A$6:$A$205,$A7,Facturas!$G$6:$G$205,G$4)</f>
        <v/>
      </c>
      <c r="H7" s="4">
        <f>SUMIFS(Facturas!$E$6:$E$205,Facturas!$A$6:$A$205,$A7,Facturas!$G$6:$G$205,H$4)</f>
        <v/>
      </c>
      <c r="I7" s="4">
        <f>SUM(B7:H7)</f>
        <v/>
      </c>
      <c r="J7" s="5">
        <f>IF(I7=0,"",(I7-B7)/I7)</f>
        <v/>
      </c>
    </row>
    <row r="8">
      <c r="A8" s="3" t="inlineStr">
        <is>
          <t>Cliente D</t>
        </is>
      </c>
      <c r="B8" s="4">
        <f>SUMIFS(Facturas!$E$6:$E$205,Facturas!$A$6:$A$205,$A8,Facturas!$G$6:$G$205,B$4)</f>
        <v/>
      </c>
      <c r="C8" s="4">
        <f>SUMIFS(Facturas!$E$6:$E$205,Facturas!$A$6:$A$205,$A8,Facturas!$G$6:$G$205,C$4)</f>
        <v/>
      </c>
      <c r="D8" s="4">
        <f>SUMIFS(Facturas!$E$6:$E$205,Facturas!$A$6:$A$205,$A8,Facturas!$G$6:$G$205,D$4)</f>
        <v/>
      </c>
      <c r="E8" s="4">
        <f>SUMIFS(Facturas!$E$6:$E$205,Facturas!$A$6:$A$205,$A8,Facturas!$G$6:$G$205,E$4)</f>
        <v/>
      </c>
      <c r="F8" s="4">
        <f>SUMIFS(Facturas!$E$6:$E$205,Facturas!$A$6:$A$205,$A8,Facturas!$G$6:$G$205,F$4)</f>
        <v/>
      </c>
      <c r="G8" s="4">
        <f>SUMIFS(Facturas!$E$6:$E$205,Facturas!$A$6:$A$205,$A8,Facturas!$G$6:$G$205,G$4)</f>
        <v/>
      </c>
      <c r="H8" s="4">
        <f>SUMIFS(Facturas!$E$6:$E$205,Facturas!$A$6:$A$205,$A8,Facturas!$G$6:$G$205,H$4)</f>
        <v/>
      </c>
      <c r="I8" s="4">
        <f>SUM(B8:H8)</f>
        <v/>
      </c>
      <c r="J8" s="5">
        <f>IF(I8=0,"",(I8-B8)/I8)</f>
        <v/>
      </c>
    </row>
    <row r="9">
      <c r="A9" s="3" t="inlineStr">
        <is>
          <t>Cliente E</t>
        </is>
      </c>
      <c r="B9" s="4">
        <f>SUMIFS(Facturas!$E$6:$E$205,Facturas!$A$6:$A$205,$A9,Facturas!$G$6:$G$205,B$4)</f>
        <v/>
      </c>
      <c r="C9" s="4">
        <f>SUMIFS(Facturas!$E$6:$E$205,Facturas!$A$6:$A$205,$A9,Facturas!$G$6:$G$205,C$4)</f>
        <v/>
      </c>
      <c r="D9" s="4">
        <f>SUMIFS(Facturas!$E$6:$E$205,Facturas!$A$6:$A$205,$A9,Facturas!$G$6:$G$205,D$4)</f>
        <v/>
      </c>
      <c r="E9" s="4">
        <f>SUMIFS(Facturas!$E$6:$E$205,Facturas!$A$6:$A$205,$A9,Facturas!$G$6:$G$205,E$4)</f>
        <v/>
      </c>
      <c r="F9" s="4">
        <f>SUMIFS(Facturas!$E$6:$E$205,Facturas!$A$6:$A$205,$A9,Facturas!$G$6:$G$205,F$4)</f>
        <v/>
      </c>
      <c r="G9" s="4">
        <f>SUMIFS(Facturas!$E$6:$E$205,Facturas!$A$6:$A$205,$A9,Facturas!$G$6:$G$205,G$4)</f>
        <v/>
      </c>
      <c r="H9" s="4">
        <f>SUMIFS(Facturas!$E$6:$E$205,Facturas!$A$6:$A$205,$A9,Facturas!$G$6:$G$205,H$4)</f>
        <v/>
      </c>
      <c r="I9" s="4">
        <f>SUM(B9:H9)</f>
        <v/>
      </c>
      <c r="J9" s="5">
        <f>IF(I9=0,"",(I9-B9)/I9)</f>
        <v/>
      </c>
    </row>
    <row r="10">
      <c r="A10" s="6" t="inlineStr">
        <is>
          <t>Total</t>
        </is>
      </c>
      <c r="B10" s="7">
        <f>SUM(B5:B9)</f>
        <v/>
      </c>
      <c r="C10" s="7">
        <f>SUM(C5:C9)</f>
        <v/>
      </c>
      <c r="D10" s="7">
        <f>SUM(D5:D9)</f>
        <v/>
      </c>
      <c r="E10" s="7">
        <f>SUM(E5:E9)</f>
        <v/>
      </c>
      <c r="F10" s="7">
        <f>SUM(F5:F9)</f>
        <v/>
      </c>
      <c r="G10" s="7">
        <f>SUM(G5:G9)</f>
        <v/>
      </c>
      <c r="H10" s="7">
        <f>SUM(H5:H9)</f>
        <v/>
      </c>
      <c r="I10" s="7">
        <f>SUM(I5:I9)</f>
        <v/>
      </c>
      <c r="J10" s="5">
        <f>(I10-B10)/I10</f>
        <v/>
      </c>
    </row>
    <row r="11">
      <c r="A11" s="8" t="inlineStr">
        <is>
          <t>Participación</t>
        </is>
      </c>
      <c r="B11" s="5">
        <f>B10/$I$10</f>
        <v/>
      </c>
      <c r="C11" s="5">
        <f>C10/$I$10</f>
        <v/>
      </c>
      <c r="D11" s="5">
        <f>D10/$I$10</f>
        <v/>
      </c>
      <c r="E11" s="5">
        <f>E10/$I$10</f>
        <v/>
      </c>
      <c r="F11" s="5">
        <f>F10/$I$10</f>
        <v/>
      </c>
      <c r="G11" s="5">
        <f>G10/$I$10</f>
        <v/>
      </c>
      <c r="H11" s="5">
        <f>H10/$I$10</f>
        <v/>
      </c>
      <c r="I11" s="5">
        <f>I10/$I$10</f>
        <v/>
      </c>
    </row>
    <row r="13">
      <c r="A13" s="9" t="inlineStr">
        <is>
          <t>Indicadores</t>
        </is>
      </c>
    </row>
    <row r="14">
      <c r="A14" s="8" t="inlineStr">
        <is>
          <t>Ventas a crédito del periodo (12 meses)</t>
        </is>
      </c>
      <c r="B14" s="10" t="n"/>
      <c r="C14" s="11" t="n">
        <v>120000000</v>
      </c>
    </row>
    <row r="15">
      <c r="A15" s="8" t="inlineStr">
        <is>
          <t>Cartera al inicio del periodo</t>
        </is>
      </c>
      <c r="B15" s="10" t="n"/>
      <c r="C15" s="11" t="n">
        <v>22000000</v>
      </c>
    </row>
    <row r="16">
      <c r="A16" s="8" t="inlineStr">
        <is>
          <t>Cartera al corte</t>
        </is>
      </c>
      <c r="B16" s="10" t="n"/>
      <c r="C16" s="4">
        <f>I10</f>
        <v/>
      </c>
    </row>
    <row r="17">
      <c r="A17" s="8" t="inlineStr">
        <is>
          <t>Rotación de cartera (veces) = ventas a crédito / cartera promedio</t>
        </is>
      </c>
      <c r="B17" s="10" t="n"/>
      <c r="C17" s="12">
        <f>C14/AVERAGE(C15,C16)</f>
        <v/>
      </c>
    </row>
    <row r="18">
      <c r="A18" s="8" t="inlineStr">
        <is>
          <t>Periodo promedio de cobro (días) = 360 / rotación</t>
        </is>
      </c>
      <c r="B18" s="10" t="n"/>
      <c r="C18" s="13">
        <f>360/C17</f>
        <v/>
      </c>
    </row>
    <row r="19">
      <c r="A19" s="8" t="inlineStr">
        <is>
          <t>Cartera vencida a más de 90 días</t>
        </is>
      </c>
      <c r="B19" s="10" t="n"/>
      <c r="C19" s="4">
        <f>SUM(F10:H10)</f>
        <v/>
      </c>
    </row>
  </sheetData>
  <mergeCells count="6">
    <mergeCell ref="A16:B16"/>
    <mergeCell ref="A15:B15"/>
    <mergeCell ref="A19:B19"/>
    <mergeCell ref="A14:B14"/>
    <mergeCell ref="A17:B17"/>
    <mergeCell ref="A18:B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4" customWidth="1" min="3" max="3"/>
    <col width="14" customWidth="1" min="4" max="4"/>
    <col width="14" customWidth="1" min="5" max="5"/>
    <col width="13" customWidth="1" min="6" max="6"/>
    <col width="14" customWidth="1" min="7" max="7"/>
  </cols>
  <sheetData>
    <row r="1">
      <c r="A1" s="1" t="inlineStr">
        <is>
          <t>Cartera por edades: detalle de facturas</t>
        </is>
      </c>
    </row>
    <row r="2">
      <c r="A2" s="14" t="inlineStr">
        <is>
          <t>Gerencie.com. Escriba la fecha de corte en C3 y las facturas desde la fila 6.</t>
        </is>
      </c>
    </row>
    <row r="3">
      <c r="A3" s="15" t="inlineStr">
        <is>
          <t>Fecha de corte</t>
        </is>
      </c>
      <c r="C3" s="16" t="n">
        <v>46295</v>
      </c>
    </row>
    <row r="5">
      <c r="A5" s="2" t="inlineStr">
        <is>
          <t>Cliente</t>
        </is>
      </c>
      <c r="B5" s="2" t="inlineStr">
        <is>
          <t>Factura</t>
        </is>
      </c>
      <c r="C5" s="2" t="inlineStr">
        <is>
          <t>Fecha de emisión</t>
        </is>
      </c>
      <c r="D5" s="2" t="inlineStr">
        <is>
          <t>Vencimiento</t>
        </is>
      </c>
      <c r="E5" s="2" t="inlineStr">
        <is>
          <t>Saldo</t>
        </is>
      </c>
      <c r="F5" s="2" t="inlineStr">
        <is>
          <t>Días vencidos</t>
        </is>
      </c>
      <c r="G5" s="2" t="inlineStr">
        <is>
          <t>Edad</t>
        </is>
      </c>
    </row>
    <row r="6">
      <c r="A6" s="3" t="inlineStr">
        <is>
          <t>Cliente A</t>
        </is>
      </c>
      <c r="B6" s="3" t="inlineStr">
        <is>
          <t>FE-101</t>
        </is>
      </c>
      <c r="C6" s="16" t="n">
        <v>46275</v>
      </c>
      <c r="D6" s="16" t="n">
        <v>46305</v>
      </c>
      <c r="E6" s="11" t="n">
        <v>4500000</v>
      </c>
      <c r="F6" s="13">
        <f>IF(D6="","",MAX(0,$C$3-D6))</f>
        <v/>
      </c>
      <c r="G6" s="17">
        <f>IF(D6="","",IF($C$3&lt;=D6,"Por vencer",VLOOKUP(F6,Rangos!$A$5:$C$10,3,TRUE)))</f>
        <v/>
      </c>
    </row>
    <row r="7">
      <c r="A7" s="3" t="inlineStr">
        <is>
          <t>Cliente A</t>
        </is>
      </c>
      <c r="B7" s="3" t="inlineStr">
        <is>
          <t>FE-087</t>
        </is>
      </c>
      <c r="C7" s="16" t="n">
        <v>46218</v>
      </c>
      <c r="D7" s="16" t="n">
        <v>46248</v>
      </c>
      <c r="E7" s="11" t="n">
        <v>2200000</v>
      </c>
      <c r="F7" s="13">
        <f>IF(D7="","",MAX(0,$C$3-D7))</f>
        <v/>
      </c>
      <c r="G7" s="17">
        <f>IF(D7="","",IF($C$3&lt;=D7,"Por vencer",VLOOKUP(F7,Rangos!$A$5:$C$10,3,TRUE)))</f>
        <v/>
      </c>
    </row>
    <row r="8">
      <c r="A8" s="3" t="inlineStr">
        <is>
          <t>Cliente B</t>
        </is>
      </c>
      <c r="B8" s="3" t="inlineStr">
        <is>
          <t>FE-095</t>
        </is>
      </c>
      <c r="C8" s="16" t="n">
        <v>46254</v>
      </c>
      <c r="D8" s="16" t="n">
        <v>46284</v>
      </c>
      <c r="E8" s="11" t="n">
        <v>3100000</v>
      </c>
      <c r="F8" s="13">
        <f>IF(D8="","",MAX(0,$C$3-D8))</f>
        <v/>
      </c>
      <c r="G8" s="17">
        <f>IF(D8="","",IF($C$3&lt;=D8,"Por vencer",VLOOKUP(F8,Rangos!$A$5:$C$10,3,TRUE)))</f>
        <v/>
      </c>
    </row>
    <row r="9">
      <c r="A9" s="3" t="inlineStr">
        <is>
          <t>Cliente B</t>
        </is>
      </c>
      <c r="B9" s="3" t="inlineStr">
        <is>
          <t>FE-060</t>
        </is>
      </c>
      <c r="C9" s="16" t="n">
        <v>46144</v>
      </c>
      <c r="D9" s="16" t="n">
        <v>46174</v>
      </c>
      <c r="E9" s="11" t="n">
        <v>1800000</v>
      </c>
      <c r="F9" s="13">
        <f>IF(D9="","",MAX(0,$C$3-D9))</f>
        <v/>
      </c>
      <c r="G9" s="17">
        <f>IF(D9="","",IF($C$3&lt;=D9,"Por vencer",VLOOKUP(F9,Rangos!$A$5:$C$10,3,TRUE)))</f>
        <v/>
      </c>
    </row>
    <row r="10">
      <c r="A10" s="3" t="inlineStr">
        <is>
          <t>Cliente C</t>
        </is>
      </c>
      <c r="B10" s="3" t="inlineStr">
        <is>
          <t>FE-040</t>
        </is>
      </c>
      <c r="C10" s="16" t="n">
        <v>46082</v>
      </c>
      <c r="D10" s="16" t="n">
        <v>46112</v>
      </c>
      <c r="E10" s="11" t="n">
        <v>950000</v>
      </c>
      <c r="F10" s="13">
        <f>IF(D10="","",MAX(0,$C$3-D10))</f>
        <v/>
      </c>
      <c r="G10" s="17">
        <f>IF(D10="","",IF($C$3&lt;=D10,"Por vencer",VLOOKUP(F10,Rangos!$A$5:$C$10,3,TRUE)))</f>
        <v/>
      </c>
    </row>
    <row r="11">
      <c r="A11" s="3" t="inlineStr">
        <is>
          <t>Cliente C</t>
        </is>
      </c>
      <c r="B11" s="3" t="inlineStr">
        <is>
          <t>FE-012</t>
        </is>
      </c>
      <c r="C11" s="16" t="n">
        <v>45870</v>
      </c>
      <c r="D11" s="16" t="n">
        <v>45900</v>
      </c>
      <c r="E11" s="11" t="n">
        <v>1200000</v>
      </c>
      <c r="F11" s="13">
        <f>IF(D11="","",MAX(0,$C$3-D11))</f>
        <v/>
      </c>
      <c r="G11" s="17">
        <f>IF(D11="","",IF($C$3&lt;=D11,"Por vencer",VLOOKUP(F11,Rangos!$A$5:$C$10,3,TRUE)))</f>
        <v/>
      </c>
    </row>
    <row r="12">
      <c r="A12" s="3" t="inlineStr">
        <is>
          <t>Cliente D</t>
        </is>
      </c>
      <c r="B12" s="3" t="inlineStr">
        <is>
          <t>FE-099</t>
        </is>
      </c>
      <c r="C12" s="16" t="n">
        <v>46266</v>
      </c>
      <c r="D12" s="16" t="n">
        <v>46296</v>
      </c>
      <c r="E12" s="11" t="n">
        <v>6000000</v>
      </c>
      <c r="F12" s="13">
        <f>IF(D12="","",MAX(0,$C$3-D12))</f>
        <v/>
      </c>
      <c r="G12" s="17">
        <f>IF(D12="","",IF($C$3&lt;=D12,"Por vencer",VLOOKUP(F12,Rangos!$A$5:$C$10,3,TRUE)))</f>
        <v/>
      </c>
    </row>
    <row r="13">
      <c r="A13" s="3" t="inlineStr">
        <is>
          <t>Cliente D</t>
        </is>
      </c>
      <c r="B13" s="3" t="inlineStr">
        <is>
          <t>FE-079</t>
        </is>
      </c>
      <c r="C13" s="16" t="n">
        <v>46193</v>
      </c>
      <c r="D13" s="16" t="n">
        <v>46223</v>
      </c>
      <c r="E13" s="11" t="n">
        <v>2700000</v>
      </c>
      <c r="F13" s="13">
        <f>IF(D13="","",MAX(0,$C$3-D13))</f>
        <v/>
      </c>
      <c r="G13" s="17">
        <f>IF(D13="","",IF($C$3&lt;=D13,"Por vencer",VLOOKUP(F13,Rangos!$A$5:$C$10,3,TRUE)))</f>
        <v/>
      </c>
    </row>
    <row r="14">
      <c r="A14" s="3" t="inlineStr">
        <is>
          <t>Cliente E</t>
        </is>
      </c>
      <c r="B14" s="3" t="inlineStr">
        <is>
          <t>FE-005</t>
        </is>
      </c>
      <c r="C14" s="16" t="n">
        <v>45698</v>
      </c>
      <c r="D14" s="16" t="n">
        <v>45728</v>
      </c>
      <c r="E14" s="11" t="n">
        <v>800000</v>
      </c>
      <c r="F14" s="13">
        <f>IF(D14="","",MAX(0,$C$3-D14))</f>
        <v/>
      </c>
      <c r="G14" s="17">
        <f>IF(D14="","",IF($C$3&lt;=D14,"Por vencer",VLOOKUP(F14,Rangos!$A$5:$C$10,3,TRUE)))</f>
        <v/>
      </c>
    </row>
    <row r="15">
      <c r="A15" s="3" t="inlineStr">
        <is>
          <t>Cliente E</t>
        </is>
      </c>
      <c r="B15" s="3" t="inlineStr">
        <is>
          <t>FE-091</t>
        </is>
      </c>
      <c r="C15" s="16" t="n">
        <v>46239</v>
      </c>
      <c r="D15" s="16" t="n">
        <v>46269</v>
      </c>
      <c r="E15" s="11" t="n">
        <v>1500000</v>
      </c>
      <c r="F15" s="13">
        <f>IF(D15="","",MAX(0,$C$3-D15))</f>
        <v/>
      </c>
      <c r="G15" s="17">
        <f>IF(D15="","",IF($C$3&lt;=D15,"Por vencer",VLOOKUP(F15,Rangos!$A$5:$C$10,3,TRUE)))</f>
        <v/>
      </c>
    </row>
    <row r="16">
      <c r="A16" s="3" t="n"/>
      <c r="B16" s="3" t="n"/>
      <c r="C16" s="16" t="n"/>
      <c r="D16" s="16" t="n"/>
      <c r="E16" s="11" t="n"/>
      <c r="F16" s="13">
        <f>IF(D16="","",MAX(0,$C$3-D16))</f>
        <v/>
      </c>
      <c r="G16" s="17">
        <f>IF(D16="","",IF($C$3&lt;=D16,"Por vencer",VLOOKUP(F16,Rangos!$A$5:$C$10,3,TRUE)))</f>
        <v/>
      </c>
    </row>
    <row r="17">
      <c r="A17" s="3" t="n"/>
      <c r="B17" s="3" t="n"/>
      <c r="C17" s="16" t="n"/>
      <c r="D17" s="16" t="n"/>
      <c r="E17" s="11" t="n"/>
      <c r="F17" s="13">
        <f>IF(D17="","",MAX(0,$C$3-D17))</f>
        <v/>
      </c>
      <c r="G17" s="17">
        <f>IF(D17="","",IF($C$3&lt;=D17,"Por vencer",VLOOKUP(F17,Rangos!$A$5:$C$10,3,TRUE)))</f>
        <v/>
      </c>
    </row>
    <row r="18">
      <c r="A18" s="3" t="n"/>
      <c r="B18" s="3" t="n"/>
      <c r="C18" s="16" t="n"/>
      <c r="D18" s="16" t="n"/>
      <c r="E18" s="11" t="n"/>
      <c r="F18" s="13">
        <f>IF(D18="","",MAX(0,$C$3-D18))</f>
        <v/>
      </c>
      <c r="G18" s="17">
        <f>IF(D18="","",IF($C$3&lt;=D18,"Por vencer",VLOOKUP(F18,Rangos!$A$5:$C$10,3,TRUE)))</f>
        <v/>
      </c>
    </row>
    <row r="19">
      <c r="A19" s="3" t="n"/>
      <c r="B19" s="3" t="n"/>
      <c r="C19" s="16" t="n"/>
      <c r="D19" s="16" t="n"/>
      <c r="E19" s="11" t="n"/>
      <c r="F19" s="13">
        <f>IF(D19="","",MAX(0,$C$3-D19))</f>
        <v/>
      </c>
      <c r="G19" s="17">
        <f>IF(D19="","",IF($C$3&lt;=D19,"Por vencer",VLOOKUP(F19,Rangos!$A$5:$C$10,3,TRUE)))</f>
        <v/>
      </c>
    </row>
    <row r="20">
      <c r="A20" s="3" t="n"/>
      <c r="B20" s="3" t="n"/>
      <c r="C20" s="16" t="n"/>
      <c r="D20" s="16" t="n"/>
      <c r="E20" s="11" t="n"/>
      <c r="F20" s="13">
        <f>IF(D20="","",MAX(0,$C$3-D20))</f>
        <v/>
      </c>
      <c r="G20" s="17">
        <f>IF(D20="","",IF($C$3&lt;=D20,"Por vencer",VLOOKUP(F20,Rangos!$A$5:$C$10,3,TRUE)))</f>
        <v/>
      </c>
    </row>
    <row r="21">
      <c r="A21" s="3" t="n"/>
      <c r="B21" s="3" t="n"/>
      <c r="C21" s="16" t="n"/>
      <c r="D21" s="16" t="n"/>
      <c r="E21" s="11" t="n"/>
      <c r="F21" s="13">
        <f>IF(D21="","",MAX(0,$C$3-D21))</f>
        <v/>
      </c>
      <c r="G21" s="17">
        <f>IF(D21="","",IF($C$3&lt;=D21,"Por vencer",VLOOKUP(F21,Rangos!$A$5:$C$10,3,TRUE)))</f>
        <v/>
      </c>
    </row>
    <row r="22">
      <c r="A22" s="3" t="n"/>
      <c r="B22" s="3" t="n"/>
      <c r="C22" s="16" t="n"/>
      <c r="D22" s="16" t="n"/>
      <c r="E22" s="11" t="n"/>
      <c r="F22" s="13">
        <f>IF(D22="","",MAX(0,$C$3-D22))</f>
        <v/>
      </c>
      <c r="G22" s="17">
        <f>IF(D22="","",IF($C$3&lt;=D22,"Por vencer",VLOOKUP(F22,Rangos!$A$5:$C$10,3,TRUE)))</f>
        <v/>
      </c>
    </row>
    <row r="23">
      <c r="A23" s="3" t="n"/>
      <c r="B23" s="3" t="n"/>
      <c r="C23" s="16" t="n"/>
      <c r="D23" s="16" t="n"/>
      <c r="E23" s="11" t="n"/>
      <c r="F23" s="13">
        <f>IF(D23="","",MAX(0,$C$3-D23))</f>
        <v/>
      </c>
      <c r="G23" s="17">
        <f>IF(D23="","",IF($C$3&lt;=D23,"Por vencer",VLOOKUP(F23,Rangos!$A$5:$C$10,3,TRUE)))</f>
        <v/>
      </c>
    </row>
    <row r="24">
      <c r="A24" s="3" t="n"/>
      <c r="B24" s="3" t="n"/>
      <c r="C24" s="16" t="n"/>
      <c r="D24" s="16" t="n"/>
      <c r="E24" s="11" t="n"/>
      <c r="F24" s="13">
        <f>IF(D24="","",MAX(0,$C$3-D24))</f>
        <v/>
      </c>
      <c r="G24" s="17">
        <f>IF(D24="","",IF($C$3&lt;=D24,"Por vencer",VLOOKUP(F24,Rangos!$A$5:$C$10,3,TRUE)))</f>
        <v/>
      </c>
    </row>
    <row r="25">
      <c r="A25" s="3" t="n"/>
      <c r="B25" s="3" t="n"/>
      <c r="C25" s="16" t="n"/>
      <c r="D25" s="16" t="n"/>
      <c r="E25" s="11" t="n"/>
      <c r="F25" s="13">
        <f>IF(D25="","",MAX(0,$C$3-D25))</f>
        <v/>
      </c>
      <c r="G25" s="17">
        <f>IF(D25="","",IF($C$3&lt;=D25,"Por vencer",VLOOKUP(F25,Rangos!$A$5:$C$10,3,TRUE)))</f>
        <v/>
      </c>
    </row>
    <row r="26">
      <c r="A26" s="3" t="n"/>
      <c r="B26" s="3" t="n"/>
      <c r="C26" s="16" t="n"/>
      <c r="D26" s="16" t="n"/>
      <c r="E26" s="11" t="n"/>
      <c r="F26" s="13">
        <f>IF(D26="","",MAX(0,$C$3-D26))</f>
        <v/>
      </c>
      <c r="G26" s="17">
        <f>IF(D26="","",IF($C$3&lt;=D26,"Por vencer",VLOOKUP(F26,Rangos!$A$5:$C$10,3,TRUE)))</f>
        <v/>
      </c>
    </row>
    <row r="27">
      <c r="A27" s="3" t="n"/>
      <c r="B27" s="3" t="n"/>
      <c r="C27" s="16" t="n"/>
      <c r="D27" s="16" t="n"/>
      <c r="E27" s="11" t="n"/>
      <c r="F27" s="13">
        <f>IF(D27="","",MAX(0,$C$3-D27))</f>
        <v/>
      </c>
      <c r="G27" s="17">
        <f>IF(D27="","",IF($C$3&lt;=D27,"Por vencer",VLOOKUP(F27,Rangos!$A$5:$C$10,3,TRUE)))</f>
        <v/>
      </c>
    </row>
    <row r="28">
      <c r="A28" s="3" t="n"/>
      <c r="B28" s="3" t="n"/>
      <c r="C28" s="16" t="n"/>
      <c r="D28" s="16" t="n"/>
      <c r="E28" s="11" t="n"/>
      <c r="F28" s="13">
        <f>IF(D28="","",MAX(0,$C$3-D28))</f>
        <v/>
      </c>
      <c r="G28" s="17">
        <f>IF(D28="","",IF($C$3&lt;=D28,"Por vencer",VLOOKUP(F28,Rangos!$A$5:$C$10,3,TRUE)))</f>
        <v/>
      </c>
    </row>
    <row r="29">
      <c r="A29" s="3" t="n"/>
      <c r="B29" s="3" t="n"/>
      <c r="C29" s="16" t="n"/>
      <c r="D29" s="16" t="n"/>
      <c r="E29" s="11" t="n"/>
      <c r="F29" s="13">
        <f>IF(D29="","",MAX(0,$C$3-D29))</f>
        <v/>
      </c>
      <c r="G29" s="17">
        <f>IF(D29="","",IF($C$3&lt;=D29,"Por vencer",VLOOKUP(F29,Rangos!$A$5:$C$10,3,TRUE)))</f>
        <v/>
      </c>
    </row>
    <row r="30">
      <c r="A30" s="3" t="n"/>
      <c r="B30" s="3" t="n"/>
      <c r="C30" s="16" t="n"/>
      <c r="D30" s="16" t="n"/>
      <c r="E30" s="11" t="n"/>
      <c r="F30" s="13">
        <f>IF(D30="","",MAX(0,$C$3-D30))</f>
        <v/>
      </c>
      <c r="G30" s="17">
        <f>IF(D30="","",IF($C$3&lt;=D30,"Por vencer",VLOOKUP(F30,Rangos!$A$5:$C$10,3,TRUE)))</f>
        <v/>
      </c>
    </row>
    <row r="31">
      <c r="A31" s="3" t="n"/>
      <c r="B31" s="3" t="n"/>
      <c r="C31" s="16" t="n"/>
      <c r="D31" s="16" t="n"/>
      <c r="E31" s="11" t="n"/>
      <c r="F31" s="13">
        <f>IF(D31="","",MAX(0,$C$3-D31))</f>
        <v/>
      </c>
      <c r="G31" s="17">
        <f>IF(D31="","",IF($C$3&lt;=D31,"Por vencer",VLOOKUP(F31,Rangos!$A$5:$C$10,3,TRUE)))</f>
        <v/>
      </c>
    </row>
    <row r="32">
      <c r="A32" s="3" t="n"/>
      <c r="B32" s="3" t="n"/>
      <c r="C32" s="16" t="n"/>
      <c r="D32" s="16" t="n"/>
      <c r="E32" s="11" t="n"/>
      <c r="F32" s="13">
        <f>IF(D32="","",MAX(0,$C$3-D32))</f>
        <v/>
      </c>
      <c r="G32" s="17">
        <f>IF(D32="","",IF($C$3&lt;=D32,"Por vencer",VLOOKUP(F32,Rangos!$A$5:$C$10,3,TRUE)))</f>
        <v/>
      </c>
    </row>
    <row r="33">
      <c r="A33" s="3" t="n"/>
      <c r="B33" s="3" t="n"/>
      <c r="C33" s="16" t="n"/>
      <c r="D33" s="16" t="n"/>
      <c r="E33" s="11" t="n"/>
      <c r="F33" s="13">
        <f>IF(D33="","",MAX(0,$C$3-D33))</f>
        <v/>
      </c>
      <c r="G33" s="17">
        <f>IF(D33="","",IF($C$3&lt;=D33,"Por vencer",VLOOKUP(F33,Rangos!$A$5:$C$10,3,TRUE)))</f>
        <v/>
      </c>
    </row>
    <row r="34">
      <c r="A34" s="3" t="n"/>
      <c r="B34" s="3" t="n"/>
      <c r="C34" s="16" t="n"/>
      <c r="D34" s="16" t="n"/>
      <c r="E34" s="11" t="n"/>
      <c r="F34" s="13">
        <f>IF(D34="","",MAX(0,$C$3-D34))</f>
        <v/>
      </c>
      <c r="G34" s="17">
        <f>IF(D34="","",IF($C$3&lt;=D34,"Por vencer",VLOOKUP(F34,Rangos!$A$5:$C$10,3,TRUE)))</f>
        <v/>
      </c>
    </row>
    <row r="35">
      <c r="A35" s="3" t="n"/>
      <c r="B35" s="3" t="n"/>
      <c r="C35" s="16" t="n"/>
      <c r="D35" s="16" t="n"/>
      <c r="E35" s="11" t="n"/>
      <c r="F35" s="13">
        <f>IF(D35="","",MAX(0,$C$3-D35))</f>
        <v/>
      </c>
      <c r="G35" s="17">
        <f>IF(D35="","",IF($C$3&lt;=D35,"Por vencer",VLOOKUP(F35,Rangos!$A$5:$C$10,3,TRUE)))</f>
        <v/>
      </c>
    </row>
    <row r="36">
      <c r="A36" s="3" t="n"/>
      <c r="B36" s="3" t="n"/>
      <c r="C36" s="16" t="n"/>
      <c r="D36" s="16" t="n"/>
      <c r="E36" s="11" t="n"/>
      <c r="F36" s="13">
        <f>IF(D36="","",MAX(0,$C$3-D36))</f>
        <v/>
      </c>
      <c r="G36" s="17">
        <f>IF(D36="","",IF($C$3&lt;=D36,"Por vencer",VLOOKUP(F36,Rangos!$A$5:$C$10,3,TRUE)))</f>
        <v/>
      </c>
    </row>
    <row r="37">
      <c r="A37" s="3" t="n"/>
      <c r="B37" s="3" t="n"/>
      <c r="C37" s="16" t="n"/>
      <c r="D37" s="16" t="n"/>
      <c r="E37" s="11" t="n"/>
      <c r="F37" s="13">
        <f>IF(D37="","",MAX(0,$C$3-D37))</f>
        <v/>
      </c>
      <c r="G37" s="17">
        <f>IF(D37="","",IF($C$3&lt;=D37,"Por vencer",VLOOKUP(F37,Rangos!$A$5:$C$10,3,TRUE)))</f>
        <v/>
      </c>
    </row>
    <row r="38">
      <c r="A38" s="3" t="n"/>
      <c r="B38" s="3" t="n"/>
      <c r="C38" s="16" t="n"/>
      <c r="D38" s="16" t="n"/>
      <c r="E38" s="11" t="n"/>
      <c r="F38" s="13">
        <f>IF(D38="","",MAX(0,$C$3-D38))</f>
        <v/>
      </c>
      <c r="G38" s="17">
        <f>IF(D38="","",IF($C$3&lt;=D38,"Por vencer",VLOOKUP(F38,Rangos!$A$5:$C$10,3,TRUE)))</f>
        <v/>
      </c>
    </row>
    <row r="39">
      <c r="A39" s="3" t="n"/>
      <c r="B39" s="3" t="n"/>
      <c r="C39" s="16" t="n"/>
      <c r="D39" s="16" t="n"/>
      <c r="E39" s="11" t="n"/>
      <c r="F39" s="13">
        <f>IF(D39="","",MAX(0,$C$3-D39))</f>
        <v/>
      </c>
      <c r="G39" s="17">
        <f>IF(D39="","",IF($C$3&lt;=D39,"Por vencer",VLOOKUP(F39,Rangos!$A$5:$C$10,3,TRUE)))</f>
        <v/>
      </c>
    </row>
    <row r="40">
      <c r="A40" s="3" t="n"/>
      <c r="B40" s="3" t="n"/>
      <c r="C40" s="16" t="n"/>
      <c r="D40" s="16" t="n"/>
      <c r="E40" s="11" t="n"/>
      <c r="F40" s="13">
        <f>IF(D40="","",MAX(0,$C$3-D40))</f>
        <v/>
      </c>
      <c r="G40" s="17">
        <f>IF(D40="","",IF($C$3&lt;=D40,"Por vencer",VLOOKUP(F40,Rangos!$A$5:$C$10,3,TRUE)))</f>
        <v/>
      </c>
    </row>
    <row r="41">
      <c r="A41" s="3" t="n"/>
      <c r="B41" s="3" t="n"/>
      <c r="C41" s="16" t="n"/>
      <c r="D41" s="16" t="n"/>
      <c r="E41" s="11" t="n"/>
      <c r="F41" s="13">
        <f>IF(D41="","",MAX(0,$C$3-D41))</f>
        <v/>
      </c>
      <c r="G41" s="17">
        <f>IF(D41="","",IF($C$3&lt;=D41,"Por vencer",VLOOKUP(F41,Rangos!$A$5:$C$10,3,TRUE)))</f>
        <v/>
      </c>
    </row>
    <row r="42">
      <c r="A42" s="3" t="n"/>
      <c r="B42" s="3" t="n"/>
      <c r="C42" s="16" t="n"/>
      <c r="D42" s="16" t="n"/>
      <c r="E42" s="11" t="n"/>
      <c r="F42" s="13">
        <f>IF(D42="","",MAX(0,$C$3-D42))</f>
        <v/>
      </c>
      <c r="G42" s="17">
        <f>IF(D42="","",IF($C$3&lt;=D42,"Por vencer",VLOOKUP(F42,Rangos!$A$5:$C$10,3,TRUE)))</f>
        <v/>
      </c>
    </row>
    <row r="43">
      <c r="A43" s="3" t="n"/>
      <c r="B43" s="3" t="n"/>
      <c r="C43" s="16" t="n"/>
      <c r="D43" s="16" t="n"/>
      <c r="E43" s="11" t="n"/>
      <c r="F43" s="13">
        <f>IF(D43="","",MAX(0,$C$3-D43))</f>
        <v/>
      </c>
      <c r="G43" s="17">
        <f>IF(D43="","",IF($C$3&lt;=D43,"Por vencer",VLOOKUP(F43,Rangos!$A$5:$C$10,3,TRUE)))</f>
        <v/>
      </c>
    </row>
    <row r="44">
      <c r="A44" s="3" t="n"/>
      <c r="B44" s="3" t="n"/>
      <c r="C44" s="16" t="n"/>
      <c r="D44" s="16" t="n"/>
      <c r="E44" s="11" t="n"/>
      <c r="F44" s="13">
        <f>IF(D44="","",MAX(0,$C$3-D44))</f>
        <v/>
      </c>
      <c r="G44" s="17">
        <f>IF(D44="","",IF($C$3&lt;=D44,"Por vencer",VLOOKUP(F44,Rangos!$A$5:$C$10,3,TRUE)))</f>
        <v/>
      </c>
    </row>
    <row r="45">
      <c r="A45" s="3" t="n"/>
      <c r="B45" s="3" t="n"/>
      <c r="C45" s="16" t="n"/>
      <c r="D45" s="16" t="n"/>
      <c r="E45" s="11" t="n"/>
      <c r="F45" s="13">
        <f>IF(D45="","",MAX(0,$C$3-D45))</f>
        <v/>
      </c>
      <c r="G45" s="17">
        <f>IF(D45="","",IF($C$3&lt;=D45,"Por vencer",VLOOKUP(F45,Rangos!$A$5:$C$10,3,TRUE)))</f>
        <v/>
      </c>
    </row>
    <row r="46">
      <c r="A46" s="3" t="n"/>
      <c r="B46" s="3" t="n"/>
      <c r="C46" s="16" t="n"/>
      <c r="D46" s="16" t="n"/>
      <c r="E46" s="11" t="n"/>
      <c r="F46" s="13">
        <f>IF(D46="","",MAX(0,$C$3-D46))</f>
        <v/>
      </c>
      <c r="G46" s="17">
        <f>IF(D46="","",IF($C$3&lt;=D46,"Por vencer",VLOOKUP(F46,Rangos!$A$5:$C$10,3,TRUE)))</f>
        <v/>
      </c>
    </row>
    <row r="47">
      <c r="A47" s="3" t="n"/>
      <c r="B47" s="3" t="n"/>
      <c r="C47" s="16" t="n"/>
      <c r="D47" s="16" t="n"/>
      <c r="E47" s="11" t="n"/>
      <c r="F47" s="13">
        <f>IF(D47="","",MAX(0,$C$3-D47))</f>
        <v/>
      </c>
      <c r="G47" s="17">
        <f>IF(D47="","",IF($C$3&lt;=D47,"Por vencer",VLOOKUP(F47,Rangos!$A$5:$C$10,3,TRUE)))</f>
        <v/>
      </c>
    </row>
    <row r="48">
      <c r="A48" s="3" t="n"/>
      <c r="B48" s="3" t="n"/>
      <c r="C48" s="16" t="n"/>
      <c r="D48" s="16" t="n"/>
      <c r="E48" s="11" t="n"/>
      <c r="F48" s="13">
        <f>IF(D48="","",MAX(0,$C$3-D48))</f>
        <v/>
      </c>
      <c r="G48" s="17">
        <f>IF(D48="","",IF($C$3&lt;=D48,"Por vencer",VLOOKUP(F48,Rangos!$A$5:$C$10,3,TRUE)))</f>
        <v/>
      </c>
    </row>
    <row r="49">
      <c r="A49" s="3" t="n"/>
      <c r="B49" s="3" t="n"/>
      <c r="C49" s="16" t="n"/>
      <c r="D49" s="16" t="n"/>
      <c r="E49" s="11" t="n"/>
      <c r="F49" s="13">
        <f>IF(D49="","",MAX(0,$C$3-D49))</f>
        <v/>
      </c>
      <c r="G49" s="17">
        <f>IF(D49="","",IF($C$3&lt;=D49,"Por vencer",VLOOKUP(F49,Rangos!$A$5:$C$10,3,TRUE)))</f>
        <v/>
      </c>
    </row>
    <row r="50">
      <c r="A50" s="3" t="n"/>
      <c r="B50" s="3" t="n"/>
      <c r="C50" s="16" t="n"/>
      <c r="D50" s="16" t="n"/>
      <c r="E50" s="11" t="n"/>
      <c r="F50" s="13">
        <f>IF(D50="","",MAX(0,$C$3-D50))</f>
        <v/>
      </c>
      <c r="G50" s="17">
        <f>IF(D50="","",IF($C$3&lt;=D50,"Por vencer",VLOOKUP(F50,Rangos!$A$5:$C$10,3,TRUE)))</f>
        <v/>
      </c>
    </row>
    <row r="51">
      <c r="A51" s="3" t="n"/>
      <c r="B51" s="3" t="n"/>
      <c r="C51" s="16" t="n"/>
      <c r="D51" s="16" t="n"/>
      <c r="E51" s="11" t="n"/>
      <c r="F51" s="13">
        <f>IF(D51="","",MAX(0,$C$3-D51))</f>
        <v/>
      </c>
      <c r="G51" s="17">
        <f>IF(D51="","",IF($C$3&lt;=D51,"Por vencer",VLOOKUP(F51,Rangos!$A$5:$C$10,3,TRUE)))</f>
        <v/>
      </c>
    </row>
    <row r="52">
      <c r="A52" s="3" t="n"/>
      <c r="B52" s="3" t="n"/>
      <c r="C52" s="16" t="n"/>
      <c r="D52" s="16" t="n"/>
      <c r="E52" s="11" t="n"/>
      <c r="F52" s="13">
        <f>IF(D52="","",MAX(0,$C$3-D52))</f>
        <v/>
      </c>
      <c r="G52" s="17">
        <f>IF(D52="","",IF($C$3&lt;=D52,"Por vencer",VLOOKUP(F52,Rangos!$A$5:$C$10,3,TRUE)))</f>
        <v/>
      </c>
    </row>
    <row r="53">
      <c r="A53" s="3" t="n"/>
      <c r="B53" s="3" t="n"/>
      <c r="C53" s="16" t="n"/>
      <c r="D53" s="16" t="n"/>
      <c r="E53" s="11" t="n"/>
      <c r="F53" s="13">
        <f>IF(D53="","",MAX(0,$C$3-D53))</f>
        <v/>
      </c>
      <c r="G53" s="17">
        <f>IF(D53="","",IF($C$3&lt;=D53,"Por vencer",VLOOKUP(F53,Rangos!$A$5:$C$10,3,TRUE)))</f>
        <v/>
      </c>
    </row>
    <row r="54">
      <c r="A54" s="3" t="n"/>
      <c r="B54" s="3" t="n"/>
      <c r="C54" s="16" t="n"/>
      <c r="D54" s="16" t="n"/>
      <c r="E54" s="11" t="n"/>
      <c r="F54" s="13">
        <f>IF(D54="","",MAX(0,$C$3-D54))</f>
        <v/>
      </c>
      <c r="G54" s="17">
        <f>IF(D54="","",IF($C$3&lt;=D54,"Por vencer",VLOOKUP(F54,Rangos!$A$5:$C$10,3,TRUE)))</f>
        <v/>
      </c>
    </row>
    <row r="55">
      <c r="A55" s="3" t="n"/>
      <c r="B55" s="3" t="n"/>
      <c r="C55" s="16" t="n"/>
      <c r="D55" s="16" t="n"/>
      <c r="E55" s="11" t="n"/>
      <c r="F55" s="13">
        <f>IF(D55="","",MAX(0,$C$3-D55))</f>
        <v/>
      </c>
      <c r="G55" s="17">
        <f>IF(D55="","",IF($C$3&lt;=D55,"Por vencer",VLOOKUP(F55,Rangos!$A$5:$C$10,3,TRUE)))</f>
        <v/>
      </c>
    </row>
    <row r="56">
      <c r="A56" s="3" t="n"/>
      <c r="B56" s="3" t="n"/>
      <c r="C56" s="16" t="n"/>
      <c r="D56" s="16" t="n"/>
      <c r="E56" s="11" t="n"/>
      <c r="F56" s="13">
        <f>IF(D56="","",MAX(0,$C$3-D56))</f>
        <v/>
      </c>
      <c r="G56" s="17">
        <f>IF(D56="","",IF($C$3&lt;=D56,"Por vencer",VLOOKUP(F56,Rangos!$A$5:$C$10,3,TRUE)))</f>
        <v/>
      </c>
    </row>
    <row r="57">
      <c r="A57" s="3" t="n"/>
      <c r="B57" s="3" t="n"/>
      <c r="C57" s="16" t="n"/>
      <c r="D57" s="16" t="n"/>
      <c r="E57" s="11" t="n"/>
      <c r="F57" s="13">
        <f>IF(D57="","",MAX(0,$C$3-D57))</f>
        <v/>
      </c>
      <c r="G57" s="17">
        <f>IF(D57="","",IF($C$3&lt;=D57,"Por vencer",VLOOKUP(F57,Rangos!$A$5:$C$10,3,TRUE)))</f>
        <v/>
      </c>
    </row>
    <row r="58">
      <c r="A58" s="3" t="n"/>
      <c r="B58" s="3" t="n"/>
      <c r="C58" s="16" t="n"/>
      <c r="D58" s="16" t="n"/>
      <c r="E58" s="11" t="n"/>
      <c r="F58" s="13">
        <f>IF(D58="","",MAX(0,$C$3-D58))</f>
        <v/>
      </c>
      <c r="G58" s="17">
        <f>IF(D58="","",IF($C$3&lt;=D58,"Por vencer",VLOOKUP(F58,Rangos!$A$5:$C$10,3,TRUE)))</f>
        <v/>
      </c>
    </row>
    <row r="59">
      <c r="A59" s="3" t="n"/>
      <c r="B59" s="3" t="n"/>
      <c r="C59" s="16" t="n"/>
      <c r="D59" s="16" t="n"/>
      <c r="E59" s="11" t="n"/>
      <c r="F59" s="13">
        <f>IF(D59="","",MAX(0,$C$3-D59))</f>
        <v/>
      </c>
      <c r="G59" s="17">
        <f>IF(D59="","",IF($C$3&lt;=D59,"Por vencer",VLOOKUP(F59,Rangos!$A$5:$C$10,3,TRUE)))</f>
        <v/>
      </c>
    </row>
    <row r="60">
      <c r="A60" s="3" t="n"/>
      <c r="B60" s="3" t="n"/>
      <c r="C60" s="16" t="n"/>
      <c r="D60" s="16" t="n"/>
      <c r="E60" s="11" t="n"/>
      <c r="F60" s="13">
        <f>IF(D60="","",MAX(0,$C$3-D60))</f>
        <v/>
      </c>
      <c r="G60" s="17">
        <f>IF(D60="","",IF($C$3&lt;=D60,"Por vencer",VLOOKUP(F60,Rangos!$A$5:$C$10,3,TRUE)))</f>
        <v/>
      </c>
    </row>
    <row r="61">
      <c r="A61" s="3" t="n"/>
      <c r="B61" s="3" t="n"/>
      <c r="C61" s="16" t="n"/>
      <c r="D61" s="16" t="n"/>
      <c r="E61" s="11" t="n"/>
      <c r="F61" s="13">
        <f>IF(D61="","",MAX(0,$C$3-D61))</f>
        <v/>
      </c>
      <c r="G61" s="17">
        <f>IF(D61="","",IF($C$3&lt;=D61,"Por vencer",VLOOKUP(F61,Rangos!$A$5:$C$10,3,TRUE)))</f>
        <v/>
      </c>
    </row>
    <row r="62">
      <c r="A62" s="3" t="n"/>
      <c r="B62" s="3" t="n"/>
      <c r="C62" s="16" t="n"/>
      <c r="D62" s="16" t="n"/>
      <c r="E62" s="11" t="n"/>
      <c r="F62" s="13">
        <f>IF(D62="","",MAX(0,$C$3-D62))</f>
        <v/>
      </c>
      <c r="G62" s="17">
        <f>IF(D62="","",IF($C$3&lt;=D62,"Por vencer",VLOOKUP(F62,Rangos!$A$5:$C$10,3,TRUE)))</f>
        <v/>
      </c>
    </row>
    <row r="63">
      <c r="A63" s="3" t="n"/>
      <c r="B63" s="3" t="n"/>
      <c r="C63" s="16" t="n"/>
      <c r="D63" s="16" t="n"/>
      <c r="E63" s="11" t="n"/>
      <c r="F63" s="13">
        <f>IF(D63="","",MAX(0,$C$3-D63))</f>
        <v/>
      </c>
      <c r="G63" s="17">
        <f>IF(D63="","",IF($C$3&lt;=D63,"Por vencer",VLOOKUP(F63,Rangos!$A$5:$C$10,3,TRUE)))</f>
        <v/>
      </c>
    </row>
    <row r="64">
      <c r="A64" s="3" t="n"/>
      <c r="B64" s="3" t="n"/>
      <c r="C64" s="16" t="n"/>
      <c r="D64" s="16" t="n"/>
      <c r="E64" s="11" t="n"/>
      <c r="F64" s="13">
        <f>IF(D64="","",MAX(0,$C$3-D64))</f>
        <v/>
      </c>
      <c r="G64" s="17">
        <f>IF(D64="","",IF($C$3&lt;=D64,"Por vencer",VLOOKUP(F64,Rangos!$A$5:$C$10,3,TRUE)))</f>
        <v/>
      </c>
    </row>
    <row r="65">
      <c r="A65" s="3" t="n"/>
      <c r="B65" s="3" t="n"/>
      <c r="C65" s="16" t="n"/>
      <c r="D65" s="16" t="n"/>
      <c r="E65" s="11" t="n"/>
      <c r="F65" s="13">
        <f>IF(D65="","",MAX(0,$C$3-D65))</f>
        <v/>
      </c>
      <c r="G65" s="17">
        <f>IF(D65="","",IF($C$3&lt;=D65,"Por vencer",VLOOKUP(F65,Rangos!$A$5:$C$10,3,TRUE)))</f>
        <v/>
      </c>
    </row>
    <row r="66">
      <c r="A66" s="3" t="n"/>
      <c r="B66" s="3" t="n"/>
      <c r="C66" s="16" t="n"/>
      <c r="D66" s="16" t="n"/>
      <c r="E66" s="11" t="n"/>
      <c r="F66" s="13">
        <f>IF(D66="","",MAX(0,$C$3-D66))</f>
        <v/>
      </c>
      <c r="G66" s="17">
        <f>IF(D66="","",IF($C$3&lt;=D66,"Por vencer",VLOOKUP(F66,Rangos!$A$5:$C$10,3,TRUE)))</f>
        <v/>
      </c>
    </row>
    <row r="67">
      <c r="A67" s="3" t="n"/>
      <c r="B67" s="3" t="n"/>
      <c r="C67" s="16" t="n"/>
      <c r="D67" s="16" t="n"/>
      <c r="E67" s="11" t="n"/>
      <c r="F67" s="13">
        <f>IF(D67="","",MAX(0,$C$3-D67))</f>
        <v/>
      </c>
      <c r="G67" s="17">
        <f>IF(D67="","",IF($C$3&lt;=D67,"Por vencer",VLOOKUP(F67,Rangos!$A$5:$C$10,3,TRUE)))</f>
        <v/>
      </c>
    </row>
    <row r="68">
      <c r="A68" s="3" t="n"/>
      <c r="B68" s="3" t="n"/>
      <c r="C68" s="16" t="n"/>
      <c r="D68" s="16" t="n"/>
      <c r="E68" s="11" t="n"/>
      <c r="F68" s="13">
        <f>IF(D68="","",MAX(0,$C$3-D68))</f>
        <v/>
      </c>
      <c r="G68" s="17">
        <f>IF(D68="","",IF($C$3&lt;=D68,"Por vencer",VLOOKUP(F68,Rangos!$A$5:$C$10,3,TRUE)))</f>
        <v/>
      </c>
    </row>
    <row r="69">
      <c r="A69" s="3" t="n"/>
      <c r="B69" s="3" t="n"/>
      <c r="C69" s="16" t="n"/>
      <c r="D69" s="16" t="n"/>
      <c r="E69" s="11" t="n"/>
      <c r="F69" s="13">
        <f>IF(D69="","",MAX(0,$C$3-D69))</f>
        <v/>
      </c>
      <c r="G69" s="17">
        <f>IF(D69="","",IF($C$3&lt;=D69,"Por vencer",VLOOKUP(F69,Rangos!$A$5:$C$10,3,TRUE)))</f>
        <v/>
      </c>
    </row>
    <row r="70">
      <c r="A70" s="3" t="n"/>
      <c r="B70" s="3" t="n"/>
      <c r="C70" s="16" t="n"/>
      <c r="D70" s="16" t="n"/>
      <c r="E70" s="11" t="n"/>
      <c r="F70" s="13">
        <f>IF(D70="","",MAX(0,$C$3-D70))</f>
        <v/>
      </c>
      <c r="G70" s="17">
        <f>IF(D70="","",IF($C$3&lt;=D70,"Por vencer",VLOOKUP(F70,Rangos!$A$5:$C$10,3,TRUE)))</f>
        <v/>
      </c>
    </row>
    <row r="71">
      <c r="A71" s="3" t="n"/>
      <c r="B71" s="3" t="n"/>
      <c r="C71" s="16" t="n"/>
      <c r="D71" s="16" t="n"/>
      <c r="E71" s="11" t="n"/>
      <c r="F71" s="13">
        <f>IF(D71="","",MAX(0,$C$3-D71))</f>
        <v/>
      </c>
      <c r="G71" s="17">
        <f>IF(D71="","",IF($C$3&lt;=D71,"Por vencer",VLOOKUP(F71,Rangos!$A$5:$C$10,3,TRUE)))</f>
        <v/>
      </c>
    </row>
    <row r="72">
      <c r="A72" s="3" t="n"/>
      <c r="B72" s="3" t="n"/>
      <c r="C72" s="16" t="n"/>
      <c r="D72" s="16" t="n"/>
      <c r="E72" s="11" t="n"/>
      <c r="F72" s="13">
        <f>IF(D72="","",MAX(0,$C$3-D72))</f>
        <v/>
      </c>
      <c r="G72" s="17">
        <f>IF(D72="","",IF($C$3&lt;=D72,"Por vencer",VLOOKUP(F72,Rangos!$A$5:$C$10,3,TRUE)))</f>
        <v/>
      </c>
    </row>
    <row r="73">
      <c r="A73" s="3" t="n"/>
      <c r="B73" s="3" t="n"/>
      <c r="C73" s="16" t="n"/>
      <c r="D73" s="16" t="n"/>
      <c r="E73" s="11" t="n"/>
      <c r="F73" s="13">
        <f>IF(D73="","",MAX(0,$C$3-D73))</f>
        <v/>
      </c>
      <c r="G73" s="17">
        <f>IF(D73="","",IF($C$3&lt;=D73,"Por vencer",VLOOKUP(F73,Rangos!$A$5:$C$10,3,TRUE)))</f>
        <v/>
      </c>
    </row>
    <row r="74">
      <c r="A74" s="3" t="n"/>
      <c r="B74" s="3" t="n"/>
      <c r="C74" s="16" t="n"/>
      <c r="D74" s="16" t="n"/>
      <c r="E74" s="11" t="n"/>
      <c r="F74" s="13">
        <f>IF(D74="","",MAX(0,$C$3-D74))</f>
        <v/>
      </c>
      <c r="G74" s="17">
        <f>IF(D74="","",IF($C$3&lt;=D74,"Por vencer",VLOOKUP(F74,Rangos!$A$5:$C$10,3,TRUE)))</f>
        <v/>
      </c>
    </row>
    <row r="75">
      <c r="A75" s="3" t="n"/>
      <c r="B75" s="3" t="n"/>
      <c r="C75" s="16" t="n"/>
      <c r="D75" s="16" t="n"/>
      <c r="E75" s="11" t="n"/>
      <c r="F75" s="13">
        <f>IF(D75="","",MAX(0,$C$3-D75))</f>
        <v/>
      </c>
      <c r="G75" s="17">
        <f>IF(D75="","",IF($C$3&lt;=D75,"Por vencer",VLOOKUP(F75,Rangos!$A$5:$C$10,3,TRUE)))</f>
        <v/>
      </c>
    </row>
    <row r="76">
      <c r="A76" s="3" t="n"/>
      <c r="B76" s="3" t="n"/>
      <c r="C76" s="16" t="n"/>
      <c r="D76" s="16" t="n"/>
      <c r="E76" s="11" t="n"/>
      <c r="F76" s="13">
        <f>IF(D76="","",MAX(0,$C$3-D76))</f>
        <v/>
      </c>
      <c r="G76" s="17">
        <f>IF(D76="","",IF($C$3&lt;=D76,"Por vencer",VLOOKUP(F76,Rangos!$A$5:$C$10,3,TRUE)))</f>
        <v/>
      </c>
    </row>
    <row r="77">
      <c r="A77" s="3" t="n"/>
      <c r="B77" s="3" t="n"/>
      <c r="C77" s="16" t="n"/>
      <c r="D77" s="16" t="n"/>
      <c r="E77" s="11" t="n"/>
      <c r="F77" s="13">
        <f>IF(D77="","",MAX(0,$C$3-D77))</f>
        <v/>
      </c>
      <c r="G77" s="17">
        <f>IF(D77="","",IF($C$3&lt;=D77,"Por vencer",VLOOKUP(F77,Rangos!$A$5:$C$10,3,TRUE)))</f>
        <v/>
      </c>
    </row>
    <row r="78">
      <c r="A78" s="3" t="n"/>
      <c r="B78" s="3" t="n"/>
      <c r="C78" s="16" t="n"/>
      <c r="D78" s="16" t="n"/>
      <c r="E78" s="11" t="n"/>
      <c r="F78" s="13">
        <f>IF(D78="","",MAX(0,$C$3-D78))</f>
        <v/>
      </c>
      <c r="G78" s="17">
        <f>IF(D78="","",IF($C$3&lt;=D78,"Por vencer",VLOOKUP(F78,Rangos!$A$5:$C$10,3,TRUE)))</f>
        <v/>
      </c>
    </row>
    <row r="79">
      <c r="A79" s="3" t="n"/>
      <c r="B79" s="3" t="n"/>
      <c r="C79" s="16" t="n"/>
      <c r="D79" s="16" t="n"/>
      <c r="E79" s="11" t="n"/>
      <c r="F79" s="13">
        <f>IF(D79="","",MAX(0,$C$3-D79))</f>
        <v/>
      </c>
      <c r="G79" s="17">
        <f>IF(D79="","",IF($C$3&lt;=D79,"Por vencer",VLOOKUP(F79,Rangos!$A$5:$C$10,3,TRUE)))</f>
        <v/>
      </c>
    </row>
    <row r="80">
      <c r="A80" s="3" t="n"/>
      <c r="B80" s="3" t="n"/>
      <c r="C80" s="16" t="n"/>
      <c r="D80" s="16" t="n"/>
      <c r="E80" s="11" t="n"/>
      <c r="F80" s="13">
        <f>IF(D80="","",MAX(0,$C$3-D80))</f>
        <v/>
      </c>
      <c r="G80" s="17">
        <f>IF(D80="","",IF($C$3&lt;=D80,"Por vencer",VLOOKUP(F80,Rangos!$A$5:$C$10,3,TRUE)))</f>
        <v/>
      </c>
    </row>
    <row r="81">
      <c r="A81" s="3" t="n"/>
      <c r="B81" s="3" t="n"/>
      <c r="C81" s="16" t="n"/>
      <c r="D81" s="16" t="n"/>
      <c r="E81" s="11" t="n"/>
      <c r="F81" s="13">
        <f>IF(D81="","",MAX(0,$C$3-D81))</f>
        <v/>
      </c>
      <c r="G81" s="17">
        <f>IF(D81="","",IF($C$3&lt;=D81,"Por vencer",VLOOKUP(F81,Rangos!$A$5:$C$10,3,TRUE)))</f>
        <v/>
      </c>
    </row>
    <row r="82">
      <c r="A82" s="3" t="n"/>
      <c r="B82" s="3" t="n"/>
      <c r="C82" s="16" t="n"/>
      <c r="D82" s="16" t="n"/>
      <c r="E82" s="11" t="n"/>
      <c r="F82" s="13">
        <f>IF(D82="","",MAX(0,$C$3-D82))</f>
        <v/>
      </c>
      <c r="G82" s="17">
        <f>IF(D82="","",IF($C$3&lt;=D82,"Por vencer",VLOOKUP(F82,Rangos!$A$5:$C$10,3,TRUE)))</f>
        <v/>
      </c>
    </row>
    <row r="83">
      <c r="A83" s="3" t="n"/>
      <c r="B83" s="3" t="n"/>
      <c r="C83" s="16" t="n"/>
      <c r="D83" s="16" t="n"/>
      <c r="E83" s="11" t="n"/>
      <c r="F83" s="13">
        <f>IF(D83="","",MAX(0,$C$3-D83))</f>
        <v/>
      </c>
      <c r="G83" s="17">
        <f>IF(D83="","",IF($C$3&lt;=D83,"Por vencer",VLOOKUP(F83,Rangos!$A$5:$C$10,3,TRUE)))</f>
        <v/>
      </c>
    </row>
    <row r="84">
      <c r="A84" s="3" t="n"/>
      <c r="B84" s="3" t="n"/>
      <c r="C84" s="16" t="n"/>
      <c r="D84" s="16" t="n"/>
      <c r="E84" s="11" t="n"/>
      <c r="F84" s="13">
        <f>IF(D84="","",MAX(0,$C$3-D84))</f>
        <v/>
      </c>
      <c r="G84" s="17">
        <f>IF(D84="","",IF($C$3&lt;=D84,"Por vencer",VLOOKUP(F84,Rangos!$A$5:$C$10,3,TRUE)))</f>
        <v/>
      </c>
    </row>
    <row r="85">
      <c r="A85" s="3" t="n"/>
      <c r="B85" s="3" t="n"/>
      <c r="C85" s="16" t="n"/>
      <c r="D85" s="16" t="n"/>
      <c r="E85" s="11" t="n"/>
      <c r="F85" s="13">
        <f>IF(D85="","",MAX(0,$C$3-D85))</f>
        <v/>
      </c>
      <c r="G85" s="17">
        <f>IF(D85="","",IF($C$3&lt;=D85,"Por vencer",VLOOKUP(F85,Rangos!$A$5:$C$10,3,TRUE)))</f>
        <v/>
      </c>
    </row>
    <row r="86">
      <c r="A86" s="3" t="n"/>
      <c r="B86" s="3" t="n"/>
      <c r="C86" s="16" t="n"/>
      <c r="D86" s="16" t="n"/>
      <c r="E86" s="11" t="n"/>
      <c r="F86" s="13">
        <f>IF(D86="","",MAX(0,$C$3-D86))</f>
        <v/>
      </c>
      <c r="G86" s="17">
        <f>IF(D86="","",IF($C$3&lt;=D86,"Por vencer",VLOOKUP(F86,Rangos!$A$5:$C$10,3,TRUE)))</f>
        <v/>
      </c>
    </row>
    <row r="87">
      <c r="A87" s="3" t="n"/>
      <c r="B87" s="3" t="n"/>
      <c r="C87" s="16" t="n"/>
      <c r="D87" s="16" t="n"/>
      <c r="E87" s="11" t="n"/>
      <c r="F87" s="13">
        <f>IF(D87="","",MAX(0,$C$3-D87))</f>
        <v/>
      </c>
      <c r="G87" s="17">
        <f>IF(D87="","",IF($C$3&lt;=D87,"Por vencer",VLOOKUP(F87,Rangos!$A$5:$C$10,3,TRUE)))</f>
        <v/>
      </c>
    </row>
    <row r="88">
      <c r="A88" s="3" t="n"/>
      <c r="B88" s="3" t="n"/>
      <c r="C88" s="16" t="n"/>
      <c r="D88" s="16" t="n"/>
      <c r="E88" s="11" t="n"/>
      <c r="F88" s="13">
        <f>IF(D88="","",MAX(0,$C$3-D88))</f>
        <v/>
      </c>
      <c r="G88" s="17">
        <f>IF(D88="","",IF($C$3&lt;=D88,"Por vencer",VLOOKUP(F88,Rangos!$A$5:$C$10,3,TRUE)))</f>
        <v/>
      </c>
    </row>
    <row r="89">
      <c r="A89" s="3" t="n"/>
      <c r="B89" s="3" t="n"/>
      <c r="C89" s="16" t="n"/>
      <c r="D89" s="16" t="n"/>
      <c r="E89" s="11" t="n"/>
      <c r="F89" s="13">
        <f>IF(D89="","",MAX(0,$C$3-D89))</f>
        <v/>
      </c>
      <c r="G89" s="17">
        <f>IF(D89="","",IF($C$3&lt;=D89,"Por vencer",VLOOKUP(F89,Rangos!$A$5:$C$10,3,TRUE)))</f>
        <v/>
      </c>
    </row>
    <row r="90">
      <c r="A90" s="3" t="n"/>
      <c r="B90" s="3" t="n"/>
      <c r="C90" s="16" t="n"/>
      <c r="D90" s="16" t="n"/>
      <c r="E90" s="11" t="n"/>
      <c r="F90" s="13">
        <f>IF(D90="","",MAX(0,$C$3-D90))</f>
        <v/>
      </c>
      <c r="G90" s="17">
        <f>IF(D90="","",IF($C$3&lt;=D90,"Por vencer",VLOOKUP(F90,Rangos!$A$5:$C$10,3,TRUE)))</f>
        <v/>
      </c>
    </row>
    <row r="91">
      <c r="A91" s="3" t="n"/>
      <c r="B91" s="3" t="n"/>
      <c r="C91" s="16" t="n"/>
      <c r="D91" s="16" t="n"/>
      <c r="E91" s="11" t="n"/>
      <c r="F91" s="13">
        <f>IF(D91="","",MAX(0,$C$3-D91))</f>
        <v/>
      </c>
      <c r="G91" s="17">
        <f>IF(D91="","",IF($C$3&lt;=D91,"Por vencer",VLOOKUP(F91,Rangos!$A$5:$C$10,3,TRUE)))</f>
        <v/>
      </c>
    </row>
    <row r="92">
      <c r="A92" s="3" t="n"/>
      <c r="B92" s="3" t="n"/>
      <c r="C92" s="16" t="n"/>
      <c r="D92" s="16" t="n"/>
      <c r="E92" s="11" t="n"/>
      <c r="F92" s="13">
        <f>IF(D92="","",MAX(0,$C$3-D92))</f>
        <v/>
      </c>
      <c r="G92" s="17">
        <f>IF(D92="","",IF($C$3&lt;=D92,"Por vencer",VLOOKUP(F92,Rangos!$A$5:$C$10,3,TRUE)))</f>
        <v/>
      </c>
    </row>
    <row r="93">
      <c r="A93" s="3" t="n"/>
      <c r="B93" s="3" t="n"/>
      <c r="C93" s="16" t="n"/>
      <c r="D93" s="16" t="n"/>
      <c r="E93" s="11" t="n"/>
      <c r="F93" s="13">
        <f>IF(D93="","",MAX(0,$C$3-D93))</f>
        <v/>
      </c>
      <c r="G93" s="17">
        <f>IF(D93="","",IF($C$3&lt;=D93,"Por vencer",VLOOKUP(F93,Rangos!$A$5:$C$10,3,TRUE)))</f>
        <v/>
      </c>
    </row>
    <row r="94">
      <c r="A94" s="3" t="n"/>
      <c r="B94" s="3" t="n"/>
      <c r="C94" s="16" t="n"/>
      <c r="D94" s="16" t="n"/>
      <c r="E94" s="11" t="n"/>
      <c r="F94" s="13">
        <f>IF(D94="","",MAX(0,$C$3-D94))</f>
        <v/>
      </c>
      <c r="G94" s="17">
        <f>IF(D94="","",IF($C$3&lt;=D94,"Por vencer",VLOOKUP(F94,Rangos!$A$5:$C$10,3,TRUE)))</f>
        <v/>
      </c>
    </row>
    <row r="95">
      <c r="A95" s="3" t="n"/>
      <c r="B95" s="3" t="n"/>
      <c r="C95" s="16" t="n"/>
      <c r="D95" s="16" t="n"/>
      <c r="E95" s="11" t="n"/>
      <c r="F95" s="13">
        <f>IF(D95="","",MAX(0,$C$3-D95))</f>
        <v/>
      </c>
      <c r="G95" s="17">
        <f>IF(D95="","",IF($C$3&lt;=D95,"Por vencer",VLOOKUP(F95,Rangos!$A$5:$C$10,3,TRUE)))</f>
        <v/>
      </c>
    </row>
    <row r="96">
      <c r="A96" s="3" t="n"/>
      <c r="B96" s="3" t="n"/>
      <c r="C96" s="16" t="n"/>
      <c r="D96" s="16" t="n"/>
      <c r="E96" s="11" t="n"/>
      <c r="F96" s="13">
        <f>IF(D96="","",MAX(0,$C$3-D96))</f>
        <v/>
      </c>
      <c r="G96" s="17">
        <f>IF(D96="","",IF($C$3&lt;=D96,"Por vencer",VLOOKUP(F96,Rangos!$A$5:$C$10,3,TRUE)))</f>
        <v/>
      </c>
    </row>
    <row r="97">
      <c r="A97" s="3" t="n"/>
      <c r="B97" s="3" t="n"/>
      <c r="C97" s="16" t="n"/>
      <c r="D97" s="16" t="n"/>
      <c r="E97" s="11" t="n"/>
      <c r="F97" s="13">
        <f>IF(D97="","",MAX(0,$C$3-D97))</f>
        <v/>
      </c>
      <c r="G97" s="17">
        <f>IF(D97="","",IF($C$3&lt;=D97,"Por vencer",VLOOKUP(F97,Rangos!$A$5:$C$10,3,TRUE)))</f>
        <v/>
      </c>
    </row>
    <row r="98">
      <c r="A98" s="3" t="n"/>
      <c r="B98" s="3" t="n"/>
      <c r="C98" s="16" t="n"/>
      <c r="D98" s="16" t="n"/>
      <c r="E98" s="11" t="n"/>
      <c r="F98" s="13">
        <f>IF(D98="","",MAX(0,$C$3-D98))</f>
        <v/>
      </c>
      <c r="G98" s="17">
        <f>IF(D98="","",IF($C$3&lt;=D98,"Por vencer",VLOOKUP(F98,Rangos!$A$5:$C$10,3,TRUE)))</f>
        <v/>
      </c>
    </row>
    <row r="99">
      <c r="A99" s="3" t="n"/>
      <c r="B99" s="3" t="n"/>
      <c r="C99" s="16" t="n"/>
      <c r="D99" s="16" t="n"/>
      <c r="E99" s="11" t="n"/>
      <c r="F99" s="13">
        <f>IF(D99="","",MAX(0,$C$3-D99))</f>
        <v/>
      </c>
      <c r="G99" s="17">
        <f>IF(D99="","",IF($C$3&lt;=D99,"Por vencer",VLOOKUP(F99,Rangos!$A$5:$C$10,3,TRUE)))</f>
        <v/>
      </c>
    </row>
    <row r="100">
      <c r="A100" s="3" t="n"/>
      <c r="B100" s="3" t="n"/>
      <c r="C100" s="16" t="n"/>
      <c r="D100" s="16" t="n"/>
      <c r="E100" s="11" t="n"/>
      <c r="F100" s="13">
        <f>IF(D100="","",MAX(0,$C$3-D100))</f>
        <v/>
      </c>
      <c r="G100" s="17">
        <f>IF(D100="","",IF($C$3&lt;=D100,"Por vencer",VLOOKUP(F100,Rangos!$A$5:$C$10,3,TRUE)))</f>
        <v/>
      </c>
    </row>
    <row r="101">
      <c r="A101" s="3" t="n"/>
      <c r="B101" s="3" t="n"/>
      <c r="C101" s="16" t="n"/>
      <c r="D101" s="16" t="n"/>
      <c r="E101" s="11" t="n"/>
      <c r="F101" s="13">
        <f>IF(D101="","",MAX(0,$C$3-D101))</f>
        <v/>
      </c>
      <c r="G101" s="17">
        <f>IF(D101="","",IF($C$3&lt;=D101,"Por vencer",VLOOKUP(F101,Rangos!$A$5:$C$10,3,TRUE)))</f>
        <v/>
      </c>
    </row>
    <row r="102">
      <c r="A102" s="3" t="n"/>
      <c r="B102" s="3" t="n"/>
      <c r="C102" s="16" t="n"/>
      <c r="D102" s="16" t="n"/>
      <c r="E102" s="11" t="n"/>
      <c r="F102" s="13">
        <f>IF(D102="","",MAX(0,$C$3-D102))</f>
        <v/>
      </c>
      <c r="G102" s="17">
        <f>IF(D102="","",IF($C$3&lt;=D102,"Por vencer",VLOOKUP(F102,Rangos!$A$5:$C$10,3,TRUE)))</f>
        <v/>
      </c>
    </row>
    <row r="103">
      <c r="A103" s="3" t="n"/>
      <c r="B103" s="3" t="n"/>
      <c r="C103" s="16" t="n"/>
      <c r="D103" s="16" t="n"/>
      <c r="E103" s="11" t="n"/>
      <c r="F103" s="13">
        <f>IF(D103="","",MAX(0,$C$3-D103))</f>
        <v/>
      </c>
      <c r="G103" s="17">
        <f>IF(D103="","",IF($C$3&lt;=D103,"Por vencer",VLOOKUP(F103,Rangos!$A$5:$C$10,3,TRUE)))</f>
        <v/>
      </c>
    </row>
    <row r="104">
      <c r="A104" s="3" t="n"/>
      <c r="B104" s="3" t="n"/>
      <c r="C104" s="16" t="n"/>
      <c r="D104" s="16" t="n"/>
      <c r="E104" s="11" t="n"/>
      <c r="F104" s="13">
        <f>IF(D104="","",MAX(0,$C$3-D104))</f>
        <v/>
      </c>
      <c r="G104" s="17">
        <f>IF(D104="","",IF($C$3&lt;=D104,"Por vencer",VLOOKUP(F104,Rangos!$A$5:$C$10,3,TRUE)))</f>
        <v/>
      </c>
    </row>
    <row r="105">
      <c r="A105" s="3" t="n"/>
      <c r="B105" s="3" t="n"/>
      <c r="C105" s="16" t="n"/>
      <c r="D105" s="16" t="n"/>
      <c r="E105" s="11" t="n"/>
      <c r="F105" s="13">
        <f>IF(D105="","",MAX(0,$C$3-D105))</f>
        <v/>
      </c>
      <c r="G105" s="17">
        <f>IF(D105="","",IF($C$3&lt;=D105,"Por vencer",VLOOKUP(F105,Rangos!$A$5:$C$10,3,TRUE)))</f>
        <v/>
      </c>
    </row>
    <row r="106">
      <c r="A106" s="3" t="n"/>
      <c r="B106" s="3" t="n"/>
      <c r="C106" s="16" t="n"/>
      <c r="D106" s="16" t="n"/>
      <c r="E106" s="11" t="n"/>
      <c r="F106" s="13">
        <f>IF(D106="","",MAX(0,$C$3-D106))</f>
        <v/>
      </c>
      <c r="G106" s="17">
        <f>IF(D106="","",IF($C$3&lt;=D106,"Por vencer",VLOOKUP(F106,Rangos!$A$5:$C$10,3,TRUE)))</f>
        <v/>
      </c>
    </row>
    <row r="107">
      <c r="A107" s="3" t="n"/>
      <c r="B107" s="3" t="n"/>
      <c r="C107" s="16" t="n"/>
      <c r="D107" s="16" t="n"/>
      <c r="E107" s="11" t="n"/>
      <c r="F107" s="13">
        <f>IF(D107="","",MAX(0,$C$3-D107))</f>
        <v/>
      </c>
      <c r="G107" s="17">
        <f>IF(D107="","",IF($C$3&lt;=D107,"Por vencer",VLOOKUP(F107,Rangos!$A$5:$C$10,3,TRUE)))</f>
        <v/>
      </c>
    </row>
    <row r="108">
      <c r="A108" s="3" t="n"/>
      <c r="B108" s="3" t="n"/>
      <c r="C108" s="16" t="n"/>
      <c r="D108" s="16" t="n"/>
      <c r="E108" s="11" t="n"/>
      <c r="F108" s="13">
        <f>IF(D108="","",MAX(0,$C$3-D108))</f>
        <v/>
      </c>
      <c r="G108" s="17">
        <f>IF(D108="","",IF($C$3&lt;=D108,"Por vencer",VLOOKUP(F108,Rangos!$A$5:$C$10,3,TRUE)))</f>
        <v/>
      </c>
    </row>
    <row r="109">
      <c r="A109" s="3" t="n"/>
      <c r="B109" s="3" t="n"/>
      <c r="C109" s="16" t="n"/>
      <c r="D109" s="16" t="n"/>
      <c r="E109" s="11" t="n"/>
      <c r="F109" s="13">
        <f>IF(D109="","",MAX(0,$C$3-D109))</f>
        <v/>
      </c>
      <c r="G109" s="17">
        <f>IF(D109="","",IF($C$3&lt;=D109,"Por vencer",VLOOKUP(F109,Rangos!$A$5:$C$10,3,TRUE)))</f>
        <v/>
      </c>
    </row>
    <row r="110">
      <c r="A110" s="3" t="n"/>
      <c r="B110" s="3" t="n"/>
      <c r="C110" s="16" t="n"/>
      <c r="D110" s="16" t="n"/>
      <c r="E110" s="11" t="n"/>
      <c r="F110" s="13">
        <f>IF(D110="","",MAX(0,$C$3-D110))</f>
        <v/>
      </c>
      <c r="G110" s="17">
        <f>IF(D110="","",IF($C$3&lt;=D110,"Por vencer",VLOOKUP(F110,Rangos!$A$5:$C$10,3,TRUE)))</f>
        <v/>
      </c>
    </row>
    <row r="111">
      <c r="A111" s="3" t="n"/>
      <c r="B111" s="3" t="n"/>
      <c r="C111" s="16" t="n"/>
      <c r="D111" s="16" t="n"/>
      <c r="E111" s="11" t="n"/>
      <c r="F111" s="13">
        <f>IF(D111="","",MAX(0,$C$3-D111))</f>
        <v/>
      </c>
      <c r="G111" s="17">
        <f>IF(D111="","",IF($C$3&lt;=D111,"Por vencer",VLOOKUP(F111,Rangos!$A$5:$C$10,3,TRUE)))</f>
        <v/>
      </c>
    </row>
    <row r="112">
      <c r="A112" s="3" t="n"/>
      <c r="B112" s="3" t="n"/>
      <c r="C112" s="16" t="n"/>
      <c r="D112" s="16" t="n"/>
      <c r="E112" s="11" t="n"/>
      <c r="F112" s="13">
        <f>IF(D112="","",MAX(0,$C$3-D112))</f>
        <v/>
      </c>
      <c r="G112" s="17">
        <f>IF(D112="","",IF($C$3&lt;=D112,"Por vencer",VLOOKUP(F112,Rangos!$A$5:$C$10,3,TRUE)))</f>
        <v/>
      </c>
    </row>
    <row r="113">
      <c r="A113" s="3" t="n"/>
      <c r="B113" s="3" t="n"/>
      <c r="C113" s="16" t="n"/>
      <c r="D113" s="16" t="n"/>
      <c r="E113" s="11" t="n"/>
      <c r="F113" s="13">
        <f>IF(D113="","",MAX(0,$C$3-D113))</f>
        <v/>
      </c>
      <c r="G113" s="17">
        <f>IF(D113="","",IF($C$3&lt;=D113,"Por vencer",VLOOKUP(F113,Rangos!$A$5:$C$10,3,TRUE)))</f>
        <v/>
      </c>
    </row>
    <row r="114">
      <c r="A114" s="3" t="n"/>
      <c r="B114" s="3" t="n"/>
      <c r="C114" s="16" t="n"/>
      <c r="D114" s="16" t="n"/>
      <c r="E114" s="11" t="n"/>
      <c r="F114" s="13">
        <f>IF(D114="","",MAX(0,$C$3-D114))</f>
        <v/>
      </c>
      <c r="G114" s="17">
        <f>IF(D114="","",IF($C$3&lt;=D114,"Por vencer",VLOOKUP(F114,Rangos!$A$5:$C$10,3,TRUE)))</f>
        <v/>
      </c>
    </row>
    <row r="115">
      <c r="A115" s="3" t="n"/>
      <c r="B115" s="3" t="n"/>
      <c r="C115" s="16" t="n"/>
      <c r="D115" s="16" t="n"/>
      <c r="E115" s="11" t="n"/>
      <c r="F115" s="13">
        <f>IF(D115="","",MAX(0,$C$3-D115))</f>
        <v/>
      </c>
      <c r="G115" s="17">
        <f>IF(D115="","",IF($C$3&lt;=D115,"Por vencer",VLOOKUP(F115,Rangos!$A$5:$C$10,3,TRUE)))</f>
        <v/>
      </c>
    </row>
    <row r="116">
      <c r="A116" s="3" t="n"/>
      <c r="B116" s="3" t="n"/>
      <c r="C116" s="16" t="n"/>
      <c r="D116" s="16" t="n"/>
      <c r="E116" s="11" t="n"/>
      <c r="F116" s="13">
        <f>IF(D116="","",MAX(0,$C$3-D116))</f>
        <v/>
      </c>
      <c r="G116" s="17">
        <f>IF(D116="","",IF($C$3&lt;=D116,"Por vencer",VLOOKUP(F116,Rangos!$A$5:$C$10,3,TRUE)))</f>
        <v/>
      </c>
    </row>
    <row r="117">
      <c r="A117" s="3" t="n"/>
      <c r="B117" s="3" t="n"/>
      <c r="C117" s="16" t="n"/>
      <c r="D117" s="16" t="n"/>
      <c r="E117" s="11" t="n"/>
      <c r="F117" s="13">
        <f>IF(D117="","",MAX(0,$C$3-D117))</f>
        <v/>
      </c>
      <c r="G117" s="17">
        <f>IF(D117="","",IF($C$3&lt;=D117,"Por vencer",VLOOKUP(F117,Rangos!$A$5:$C$10,3,TRUE)))</f>
        <v/>
      </c>
    </row>
    <row r="118">
      <c r="A118" s="3" t="n"/>
      <c r="B118" s="3" t="n"/>
      <c r="C118" s="16" t="n"/>
      <c r="D118" s="16" t="n"/>
      <c r="E118" s="11" t="n"/>
      <c r="F118" s="13">
        <f>IF(D118="","",MAX(0,$C$3-D118))</f>
        <v/>
      </c>
      <c r="G118" s="17">
        <f>IF(D118="","",IF($C$3&lt;=D118,"Por vencer",VLOOKUP(F118,Rangos!$A$5:$C$10,3,TRUE)))</f>
        <v/>
      </c>
    </row>
    <row r="119">
      <c r="A119" s="3" t="n"/>
      <c r="B119" s="3" t="n"/>
      <c r="C119" s="16" t="n"/>
      <c r="D119" s="16" t="n"/>
      <c r="E119" s="11" t="n"/>
      <c r="F119" s="13">
        <f>IF(D119="","",MAX(0,$C$3-D119))</f>
        <v/>
      </c>
      <c r="G119" s="17">
        <f>IF(D119="","",IF($C$3&lt;=D119,"Por vencer",VLOOKUP(F119,Rangos!$A$5:$C$10,3,TRUE)))</f>
        <v/>
      </c>
    </row>
    <row r="120">
      <c r="A120" s="3" t="n"/>
      <c r="B120" s="3" t="n"/>
      <c r="C120" s="16" t="n"/>
      <c r="D120" s="16" t="n"/>
      <c r="E120" s="11" t="n"/>
      <c r="F120" s="13">
        <f>IF(D120="","",MAX(0,$C$3-D120))</f>
        <v/>
      </c>
      <c r="G120" s="17">
        <f>IF(D120="","",IF($C$3&lt;=D120,"Por vencer",VLOOKUP(F120,Rangos!$A$5:$C$10,3,TRUE)))</f>
        <v/>
      </c>
    </row>
    <row r="121">
      <c r="A121" s="3" t="n"/>
      <c r="B121" s="3" t="n"/>
      <c r="C121" s="16" t="n"/>
      <c r="D121" s="16" t="n"/>
      <c r="E121" s="11" t="n"/>
      <c r="F121" s="13">
        <f>IF(D121="","",MAX(0,$C$3-D121))</f>
        <v/>
      </c>
      <c r="G121" s="17">
        <f>IF(D121="","",IF($C$3&lt;=D121,"Por vencer",VLOOKUP(F121,Rangos!$A$5:$C$10,3,TRUE)))</f>
        <v/>
      </c>
    </row>
    <row r="122">
      <c r="A122" s="3" t="n"/>
      <c r="B122" s="3" t="n"/>
      <c r="C122" s="16" t="n"/>
      <c r="D122" s="16" t="n"/>
      <c r="E122" s="11" t="n"/>
      <c r="F122" s="13">
        <f>IF(D122="","",MAX(0,$C$3-D122))</f>
        <v/>
      </c>
      <c r="G122" s="17">
        <f>IF(D122="","",IF($C$3&lt;=D122,"Por vencer",VLOOKUP(F122,Rangos!$A$5:$C$10,3,TRUE)))</f>
        <v/>
      </c>
    </row>
    <row r="123">
      <c r="A123" s="3" t="n"/>
      <c r="B123" s="3" t="n"/>
      <c r="C123" s="16" t="n"/>
      <c r="D123" s="16" t="n"/>
      <c r="E123" s="11" t="n"/>
      <c r="F123" s="13">
        <f>IF(D123="","",MAX(0,$C$3-D123))</f>
        <v/>
      </c>
      <c r="G123" s="17">
        <f>IF(D123="","",IF($C$3&lt;=D123,"Por vencer",VLOOKUP(F123,Rangos!$A$5:$C$10,3,TRUE)))</f>
        <v/>
      </c>
    </row>
    <row r="124">
      <c r="A124" s="3" t="n"/>
      <c r="B124" s="3" t="n"/>
      <c r="C124" s="16" t="n"/>
      <c r="D124" s="16" t="n"/>
      <c r="E124" s="11" t="n"/>
      <c r="F124" s="13">
        <f>IF(D124="","",MAX(0,$C$3-D124))</f>
        <v/>
      </c>
      <c r="G124" s="17">
        <f>IF(D124="","",IF($C$3&lt;=D124,"Por vencer",VLOOKUP(F124,Rangos!$A$5:$C$10,3,TRUE)))</f>
        <v/>
      </c>
    </row>
    <row r="125">
      <c r="A125" s="3" t="n"/>
      <c r="B125" s="3" t="n"/>
      <c r="C125" s="16" t="n"/>
      <c r="D125" s="16" t="n"/>
      <c r="E125" s="11" t="n"/>
      <c r="F125" s="13">
        <f>IF(D125="","",MAX(0,$C$3-D125))</f>
        <v/>
      </c>
      <c r="G125" s="17">
        <f>IF(D125="","",IF($C$3&lt;=D125,"Por vencer",VLOOKUP(F125,Rangos!$A$5:$C$10,3,TRUE)))</f>
        <v/>
      </c>
    </row>
    <row r="126">
      <c r="A126" s="3" t="n"/>
      <c r="B126" s="3" t="n"/>
      <c r="C126" s="16" t="n"/>
      <c r="D126" s="16" t="n"/>
      <c r="E126" s="11" t="n"/>
      <c r="F126" s="13">
        <f>IF(D126="","",MAX(0,$C$3-D126))</f>
        <v/>
      </c>
      <c r="G126" s="17">
        <f>IF(D126="","",IF($C$3&lt;=D126,"Por vencer",VLOOKUP(F126,Rangos!$A$5:$C$10,3,TRUE)))</f>
        <v/>
      </c>
    </row>
    <row r="127">
      <c r="A127" s="3" t="n"/>
      <c r="B127" s="3" t="n"/>
      <c r="C127" s="16" t="n"/>
      <c r="D127" s="16" t="n"/>
      <c r="E127" s="11" t="n"/>
      <c r="F127" s="13">
        <f>IF(D127="","",MAX(0,$C$3-D127))</f>
        <v/>
      </c>
      <c r="G127" s="17">
        <f>IF(D127="","",IF($C$3&lt;=D127,"Por vencer",VLOOKUP(F127,Rangos!$A$5:$C$10,3,TRUE)))</f>
        <v/>
      </c>
    </row>
    <row r="128">
      <c r="A128" s="3" t="n"/>
      <c r="B128" s="3" t="n"/>
      <c r="C128" s="16" t="n"/>
      <c r="D128" s="16" t="n"/>
      <c r="E128" s="11" t="n"/>
      <c r="F128" s="13">
        <f>IF(D128="","",MAX(0,$C$3-D128))</f>
        <v/>
      </c>
      <c r="G128" s="17">
        <f>IF(D128="","",IF($C$3&lt;=D128,"Por vencer",VLOOKUP(F128,Rangos!$A$5:$C$10,3,TRUE)))</f>
        <v/>
      </c>
    </row>
    <row r="129">
      <c r="A129" s="3" t="n"/>
      <c r="B129" s="3" t="n"/>
      <c r="C129" s="16" t="n"/>
      <c r="D129" s="16" t="n"/>
      <c r="E129" s="11" t="n"/>
      <c r="F129" s="13">
        <f>IF(D129="","",MAX(0,$C$3-D129))</f>
        <v/>
      </c>
      <c r="G129" s="17">
        <f>IF(D129="","",IF($C$3&lt;=D129,"Por vencer",VLOOKUP(F129,Rangos!$A$5:$C$10,3,TRUE)))</f>
        <v/>
      </c>
    </row>
    <row r="130">
      <c r="A130" s="3" t="n"/>
      <c r="B130" s="3" t="n"/>
      <c r="C130" s="16" t="n"/>
      <c r="D130" s="16" t="n"/>
      <c r="E130" s="11" t="n"/>
      <c r="F130" s="13">
        <f>IF(D130="","",MAX(0,$C$3-D130))</f>
        <v/>
      </c>
      <c r="G130" s="17">
        <f>IF(D130="","",IF($C$3&lt;=D130,"Por vencer",VLOOKUP(F130,Rangos!$A$5:$C$10,3,TRUE)))</f>
        <v/>
      </c>
    </row>
    <row r="131">
      <c r="A131" s="3" t="n"/>
      <c r="B131" s="3" t="n"/>
      <c r="C131" s="16" t="n"/>
      <c r="D131" s="16" t="n"/>
      <c r="E131" s="11" t="n"/>
      <c r="F131" s="13">
        <f>IF(D131="","",MAX(0,$C$3-D131))</f>
        <v/>
      </c>
      <c r="G131" s="17">
        <f>IF(D131="","",IF($C$3&lt;=D131,"Por vencer",VLOOKUP(F131,Rangos!$A$5:$C$10,3,TRUE)))</f>
        <v/>
      </c>
    </row>
    <row r="132">
      <c r="A132" s="3" t="n"/>
      <c r="B132" s="3" t="n"/>
      <c r="C132" s="16" t="n"/>
      <c r="D132" s="16" t="n"/>
      <c r="E132" s="11" t="n"/>
      <c r="F132" s="13">
        <f>IF(D132="","",MAX(0,$C$3-D132))</f>
        <v/>
      </c>
      <c r="G132" s="17">
        <f>IF(D132="","",IF($C$3&lt;=D132,"Por vencer",VLOOKUP(F132,Rangos!$A$5:$C$10,3,TRUE)))</f>
        <v/>
      </c>
    </row>
    <row r="133">
      <c r="A133" s="3" t="n"/>
      <c r="B133" s="3" t="n"/>
      <c r="C133" s="16" t="n"/>
      <c r="D133" s="16" t="n"/>
      <c r="E133" s="11" t="n"/>
      <c r="F133" s="13">
        <f>IF(D133="","",MAX(0,$C$3-D133))</f>
        <v/>
      </c>
      <c r="G133" s="17">
        <f>IF(D133="","",IF($C$3&lt;=D133,"Por vencer",VLOOKUP(F133,Rangos!$A$5:$C$10,3,TRUE)))</f>
        <v/>
      </c>
    </row>
    <row r="134">
      <c r="A134" s="3" t="n"/>
      <c r="B134" s="3" t="n"/>
      <c r="C134" s="16" t="n"/>
      <c r="D134" s="16" t="n"/>
      <c r="E134" s="11" t="n"/>
      <c r="F134" s="13">
        <f>IF(D134="","",MAX(0,$C$3-D134))</f>
        <v/>
      </c>
      <c r="G134" s="17">
        <f>IF(D134="","",IF($C$3&lt;=D134,"Por vencer",VLOOKUP(F134,Rangos!$A$5:$C$10,3,TRUE)))</f>
        <v/>
      </c>
    </row>
    <row r="135">
      <c r="A135" s="3" t="n"/>
      <c r="B135" s="3" t="n"/>
      <c r="C135" s="16" t="n"/>
      <c r="D135" s="16" t="n"/>
      <c r="E135" s="11" t="n"/>
      <c r="F135" s="13">
        <f>IF(D135="","",MAX(0,$C$3-D135))</f>
        <v/>
      </c>
      <c r="G135" s="17">
        <f>IF(D135="","",IF($C$3&lt;=D135,"Por vencer",VLOOKUP(F135,Rangos!$A$5:$C$10,3,TRUE)))</f>
        <v/>
      </c>
    </row>
    <row r="136">
      <c r="A136" s="3" t="n"/>
      <c r="B136" s="3" t="n"/>
      <c r="C136" s="16" t="n"/>
      <c r="D136" s="16" t="n"/>
      <c r="E136" s="11" t="n"/>
      <c r="F136" s="13">
        <f>IF(D136="","",MAX(0,$C$3-D136))</f>
        <v/>
      </c>
      <c r="G136" s="17">
        <f>IF(D136="","",IF($C$3&lt;=D136,"Por vencer",VLOOKUP(F136,Rangos!$A$5:$C$10,3,TRUE)))</f>
        <v/>
      </c>
    </row>
    <row r="137">
      <c r="A137" s="3" t="n"/>
      <c r="B137" s="3" t="n"/>
      <c r="C137" s="16" t="n"/>
      <c r="D137" s="16" t="n"/>
      <c r="E137" s="11" t="n"/>
      <c r="F137" s="13">
        <f>IF(D137="","",MAX(0,$C$3-D137))</f>
        <v/>
      </c>
      <c r="G137" s="17">
        <f>IF(D137="","",IF($C$3&lt;=D137,"Por vencer",VLOOKUP(F137,Rangos!$A$5:$C$10,3,TRUE)))</f>
        <v/>
      </c>
    </row>
    <row r="138">
      <c r="A138" s="3" t="n"/>
      <c r="B138" s="3" t="n"/>
      <c r="C138" s="16" t="n"/>
      <c r="D138" s="16" t="n"/>
      <c r="E138" s="11" t="n"/>
      <c r="F138" s="13">
        <f>IF(D138="","",MAX(0,$C$3-D138))</f>
        <v/>
      </c>
      <c r="G138" s="17">
        <f>IF(D138="","",IF($C$3&lt;=D138,"Por vencer",VLOOKUP(F138,Rangos!$A$5:$C$10,3,TRUE)))</f>
        <v/>
      </c>
    </row>
    <row r="139">
      <c r="A139" s="3" t="n"/>
      <c r="B139" s="3" t="n"/>
      <c r="C139" s="16" t="n"/>
      <c r="D139" s="16" t="n"/>
      <c r="E139" s="11" t="n"/>
      <c r="F139" s="13">
        <f>IF(D139="","",MAX(0,$C$3-D139))</f>
        <v/>
      </c>
      <c r="G139" s="17">
        <f>IF(D139="","",IF($C$3&lt;=D139,"Por vencer",VLOOKUP(F139,Rangos!$A$5:$C$10,3,TRUE)))</f>
        <v/>
      </c>
    </row>
    <row r="140">
      <c r="A140" s="3" t="n"/>
      <c r="B140" s="3" t="n"/>
      <c r="C140" s="16" t="n"/>
      <c r="D140" s="16" t="n"/>
      <c r="E140" s="11" t="n"/>
      <c r="F140" s="13">
        <f>IF(D140="","",MAX(0,$C$3-D140))</f>
        <v/>
      </c>
      <c r="G140" s="17">
        <f>IF(D140="","",IF($C$3&lt;=D140,"Por vencer",VLOOKUP(F140,Rangos!$A$5:$C$10,3,TRUE)))</f>
        <v/>
      </c>
    </row>
    <row r="141">
      <c r="A141" s="3" t="n"/>
      <c r="B141" s="3" t="n"/>
      <c r="C141" s="16" t="n"/>
      <c r="D141" s="16" t="n"/>
      <c r="E141" s="11" t="n"/>
      <c r="F141" s="13">
        <f>IF(D141="","",MAX(0,$C$3-D141))</f>
        <v/>
      </c>
      <c r="G141" s="17">
        <f>IF(D141="","",IF($C$3&lt;=D141,"Por vencer",VLOOKUP(F141,Rangos!$A$5:$C$10,3,TRUE)))</f>
        <v/>
      </c>
    </row>
    <row r="142">
      <c r="A142" s="3" t="n"/>
      <c r="B142" s="3" t="n"/>
      <c r="C142" s="16" t="n"/>
      <c r="D142" s="16" t="n"/>
      <c r="E142" s="11" t="n"/>
      <c r="F142" s="13">
        <f>IF(D142="","",MAX(0,$C$3-D142))</f>
        <v/>
      </c>
      <c r="G142" s="17">
        <f>IF(D142="","",IF($C$3&lt;=D142,"Por vencer",VLOOKUP(F142,Rangos!$A$5:$C$10,3,TRUE)))</f>
        <v/>
      </c>
    </row>
    <row r="143">
      <c r="A143" s="3" t="n"/>
      <c r="B143" s="3" t="n"/>
      <c r="C143" s="16" t="n"/>
      <c r="D143" s="16" t="n"/>
      <c r="E143" s="11" t="n"/>
      <c r="F143" s="13">
        <f>IF(D143="","",MAX(0,$C$3-D143))</f>
        <v/>
      </c>
      <c r="G143" s="17">
        <f>IF(D143="","",IF($C$3&lt;=D143,"Por vencer",VLOOKUP(F143,Rangos!$A$5:$C$10,3,TRUE)))</f>
        <v/>
      </c>
    </row>
    <row r="144">
      <c r="A144" s="3" t="n"/>
      <c r="B144" s="3" t="n"/>
      <c r="C144" s="16" t="n"/>
      <c r="D144" s="16" t="n"/>
      <c r="E144" s="11" t="n"/>
      <c r="F144" s="13">
        <f>IF(D144="","",MAX(0,$C$3-D144))</f>
        <v/>
      </c>
      <c r="G144" s="17">
        <f>IF(D144="","",IF($C$3&lt;=D144,"Por vencer",VLOOKUP(F144,Rangos!$A$5:$C$10,3,TRUE)))</f>
        <v/>
      </c>
    </row>
    <row r="145">
      <c r="A145" s="3" t="n"/>
      <c r="B145" s="3" t="n"/>
      <c r="C145" s="16" t="n"/>
      <c r="D145" s="16" t="n"/>
      <c r="E145" s="11" t="n"/>
      <c r="F145" s="13">
        <f>IF(D145="","",MAX(0,$C$3-D145))</f>
        <v/>
      </c>
      <c r="G145" s="17">
        <f>IF(D145="","",IF($C$3&lt;=D145,"Por vencer",VLOOKUP(F145,Rangos!$A$5:$C$10,3,TRUE)))</f>
        <v/>
      </c>
    </row>
    <row r="146">
      <c r="A146" s="3" t="n"/>
      <c r="B146" s="3" t="n"/>
      <c r="C146" s="16" t="n"/>
      <c r="D146" s="16" t="n"/>
      <c r="E146" s="11" t="n"/>
      <c r="F146" s="13">
        <f>IF(D146="","",MAX(0,$C$3-D146))</f>
        <v/>
      </c>
      <c r="G146" s="17">
        <f>IF(D146="","",IF($C$3&lt;=D146,"Por vencer",VLOOKUP(F146,Rangos!$A$5:$C$10,3,TRUE)))</f>
        <v/>
      </c>
    </row>
    <row r="147">
      <c r="A147" s="3" t="n"/>
      <c r="B147" s="3" t="n"/>
      <c r="C147" s="16" t="n"/>
      <c r="D147" s="16" t="n"/>
      <c r="E147" s="11" t="n"/>
      <c r="F147" s="13">
        <f>IF(D147="","",MAX(0,$C$3-D147))</f>
        <v/>
      </c>
      <c r="G147" s="17">
        <f>IF(D147="","",IF($C$3&lt;=D147,"Por vencer",VLOOKUP(F147,Rangos!$A$5:$C$10,3,TRUE)))</f>
        <v/>
      </c>
    </row>
    <row r="148">
      <c r="A148" s="3" t="n"/>
      <c r="B148" s="3" t="n"/>
      <c r="C148" s="16" t="n"/>
      <c r="D148" s="16" t="n"/>
      <c r="E148" s="11" t="n"/>
      <c r="F148" s="13">
        <f>IF(D148="","",MAX(0,$C$3-D148))</f>
        <v/>
      </c>
      <c r="G148" s="17">
        <f>IF(D148="","",IF($C$3&lt;=D148,"Por vencer",VLOOKUP(F148,Rangos!$A$5:$C$10,3,TRUE)))</f>
        <v/>
      </c>
    </row>
    <row r="149">
      <c r="A149" s="3" t="n"/>
      <c r="B149" s="3" t="n"/>
      <c r="C149" s="16" t="n"/>
      <c r="D149" s="16" t="n"/>
      <c r="E149" s="11" t="n"/>
      <c r="F149" s="13">
        <f>IF(D149="","",MAX(0,$C$3-D149))</f>
        <v/>
      </c>
      <c r="G149" s="17">
        <f>IF(D149="","",IF($C$3&lt;=D149,"Por vencer",VLOOKUP(F149,Rangos!$A$5:$C$10,3,TRUE)))</f>
        <v/>
      </c>
    </row>
    <row r="150">
      <c r="A150" s="3" t="n"/>
      <c r="B150" s="3" t="n"/>
      <c r="C150" s="16" t="n"/>
      <c r="D150" s="16" t="n"/>
      <c r="E150" s="11" t="n"/>
      <c r="F150" s="13">
        <f>IF(D150="","",MAX(0,$C$3-D150))</f>
        <v/>
      </c>
      <c r="G150" s="17">
        <f>IF(D150="","",IF($C$3&lt;=D150,"Por vencer",VLOOKUP(F150,Rangos!$A$5:$C$10,3,TRUE)))</f>
        <v/>
      </c>
    </row>
    <row r="151">
      <c r="A151" s="3" t="n"/>
      <c r="B151" s="3" t="n"/>
      <c r="C151" s="16" t="n"/>
      <c r="D151" s="16" t="n"/>
      <c r="E151" s="11" t="n"/>
      <c r="F151" s="13">
        <f>IF(D151="","",MAX(0,$C$3-D151))</f>
        <v/>
      </c>
      <c r="G151" s="17">
        <f>IF(D151="","",IF($C$3&lt;=D151,"Por vencer",VLOOKUP(F151,Rangos!$A$5:$C$10,3,TRUE)))</f>
        <v/>
      </c>
    </row>
    <row r="152">
      <c r="A152" s="3" t="n"/>
      <c r="B152" s="3" t="n"/>
      <c r="C152" s="16" t="n"/>
      <c r="D152" s="16" t="n"/>
      <c r="E152" s="11" t="n"/>
      <c r="F152" s="13">
        <f>IF(D152="","",MAX(0,$C$3-D152))</f>
        <v/>
      </c>
      <c r="G152" s="17">
        <f>IF(D152="","",IF($C$3&lt;=D152,"Por vencer",VLOOKUP(F152,Rangos!$A$5:$C$10,3,TRUE)))</f>
        <v/>
      </c>
    </row>
    <row r="153">
      <c r="A153" s="3" t="n"/>
      <c r="B153" s="3" t="n"/>
      <c r="C153" s="16" t="n"/>
      <c r="D153" s="16" t="n"/>
      <c r="E153" s="11" t="n"/>
      <c r="F153" s="13">
        <f>IF(D153="","",MAX(0,$C$3-D153))</f>
        <v/>
      </c>
      <c r="G153" s="17">
        <f>IF(D153="","",IF($C$3&lt;=D153,"Por vencer",VLOOKUP(F153,Rangos!$A$5:$C$10,3,TRUE)))</f>
        <v/>
      </c>
    </row>
    <row r="154">
      <c r="A154" s="3" t="n"/>
      <c r="B154" s="3" t="n"/>
      <c r="C154" s="16" t="n"/>
      <c r="D154" s="16" t="n"/>
      <c r="E154" s="11" t="n"/>
      <c r="F154" s="13">
        <f>IF(D154="","",MAX(0,$C$3-D154))</f>
        <v/>
      </c>
      <c r="G154" s="17">
        <f>IF(D154="","",IF($C$3&lt;=D154,"Por vencer",VLOOKUP(F154,Rangos!$A$5:$C$10,3,TRUE)))</f>
        <v/>
      </c>
    </row>
    <row r="155">
      <c r="A155" s="3" t="n"/>
      <c r="B155" s="3" t="n"/>
      <c r="C155" s="16" t="n"/>
      <c r="D155" s="16" t="n"/>
      <c r="E155" s="11" t="n"/>
      <c r="F155" s="13">
        <f>IF(D155="","",MAX(0,$C$3-D155))</f>
        <v/>
      </c>
      <c r="G155" s="17">
        <f>IF(D155="","",IF($C$3&lt;=D155,"Por vencer",VLOOKUP(F155,Rangos!$A$5:$C$10,3,TRUE)))</f>
        <v/>
      </c>
    </row>
    <row r="156">
      <c r="A156" s="3" t="n"/>
      <c r="B156" s="3" t="n"/>
      <c r="C156" s="16" t="n"/>
      <c r="D156" s="16" t="n"/>
      <c r="E156" s="11" t="n"/>
      <c r="F156" s="13">
        <f>IF(D156="","",MAX(0,$C$3-D156))</f>
        <v/>
      </c>
      <c r="G156" s="17">
        <f>IF(D156="","",IF($C$3&lt;=D156,"Por vencer",VLOOKUP(F156,Rangos!$A$5:$C$10,3,TRUE)))</f>
        <v/>
      </c>
    </row>
    <row r="157">
      <c r="A157" s="3" t="n"/>
      <c r="B157" s="3" t="n"/>
      <c r="C157" s="16" t="n"/>
      <c r="D157" s="16" t="n"/>
      <c r="E157" s="11" t="n"/>
      <c r="F157" s="13">
        <f>IF(D157="","",MAX(0,$C$3-D157))</f>
        <v/>
      </c>
      <c r="G157" s="17">
        <f>IF(D157="","",IF($C$3&lt;=D157,"Por vencer",VLOOKUP(F157,Rangos!$A$5:$C$10,3,TRUE)))</f>
        <v/>
      </c>
    </row>
    <row r="158">
      <c r="A158" s="3" t="n"/>
      <c r="B158" s="3" t="n"/>
      <c r="C158" s="16" t="n"/>
      <c r="D158" s="16" t="n"/>
      <c r="E158" s="11" t="n"/>
      <c r="F158" s="13">
        <f>IF(D158="","",MAX(0,$C$3-D158))</f>
        <v/>
      </c>
      <c r="G158" s="17">
        <f>IF(D158="","",IF($C$3&lt;=D158,"Por vencer",VLOOKUP(F158,Rangos!$A$5:$C$10,3,TRUE)))</f>
        <v/>
      </c>
    </row>
    <row r="159">
      <c r="A159" s="3" t="n"/>
      <c r="B159" s="3" t="n"/>
      <c r="C159" s="16" t="n"/>
      <c r="D159" s="16" t="n"/>
      <c r="E159" s="11" t="n"/>
      <c r="F159" s="13">
        <f>IF(D159="","",MAX(0,$C$3-D159))</f>
        <v/>
      </c>
      <c r="G159" s="17">
        <f>IF(D159="","",IF($C$3&lt;=D159,"Por vencer",VLOOKUP(F159,Rangos!$A$5:$C$10,3,TRUE)))</f>
        <v/>
      </c>
    </row>
    <row r="160">
      <c r="A160" s="3" t="n"/>
      <c r="B160" s="3" t="n"/>
      <c r="C160" s="16" t="n"/>
      <c r="D160" s="16" t="n"/>
      <c r="E160" s="11" t="n"/>
      <c r="F160" s="13">
        <f>IF(D160="","",MAX(0,$C$3-D160))</f>
        <v/>
      </c>
      <c r="G160" s="17">
        <f>IF(D160="","",IF($C$3&lt;=D160,"Por vencer",VLOOKUP(F160,Rangos!$A$5:$C$10,3,TRUE)))</f>
        <v/>
      </c>
    </row>
    <row r="161">
      <c r="A161" s="3" t="n"/>
      <c r="B161" s="3" t="n"/>
      <c r="C161" s="16" t="n"/>
      <c r="D161" s="16" t="n"/>
      <c r="E161" s="11" t="n"/>
      <c r="F161" s="13">
        <f>IF(D161="","",MAX(0,$C$3-D161))</f>
        <v/>
      </c>
      <c r="G161" s="17">
        <f>IF(D161="","",IF($C$3&lt;=D161,"Por vencer",VLOOKUP(F161,Rangos!$A$5:$C$10,3,TRUE)))</f>
        <v/>
      </c>
    </row>
    <row r="162">
      <c r="A162" s="3" t="n"/>
      <c r="B162" s="3" t="n"/>
      <c r="C162" s="16" t="n"/>
      <c r="D162" s="16" t="n"/>
      <c r="E162" s="11" t="n"/>
      <c r="F162" s="13">
        <f>IF(D162="","",MAX(0,$C$3-D162))</f>
        <v/>
      </c>
      <c r="G162" s="17">
        <f>IF(D162="","",IF($C$3&lt;=D162,"Por vencer",VLOOKUP(F162,Rangos!$A$5:$C$10,3,TRUE)))</f>
        <v/>
      </c>
    </row>
    <row r="163">
      <c r="A163" s="3" t="n"/>
      <c r="B163" s="3" t="n"/>
      <c r="C163" s="16" t="n"/>
      <c r="D163" s="16" t="n"/>
      <c r="E163" s="11" t="n"/>
      <c r="F163" s="13">
        <f>IF(D163="","",MAX(0,$C$3-D163))</f>
        <v/>
      </c>
      <c r="G163" s="17">
        <f>IF(D163="","",IF($C$3&lt;=D163,"Por vencer",VLOOKUP(F163,Rangos!$A$5:$C$10,3,TRUE)))</f>
        <v/>
      </c>
    </row>
    <row r="164">
      <c r="A164" s="3" t="n"/>
      <c r="B164" s="3" t="n"/>
      <c r="C164" s="16" t="n"/>
      <c r="D164" s="16" t="n"/>
      <c r="E164" s="11" t="n"/>
      <c r="F164" s="13">
        <f>IF(D164="","",MAX(0,$C$3-D164))</f>
        <v/>
      </c>
      <c r="G164" s="17">
        <f>IF(D164="","",IF($C$3&lt;=D164,"Por vencer",VLOOKUP(F164,Rangos!$A$5:$C$10,3,TRUE)))</f>
        <v/>
      </c>
    </row>
    <row r="165">
      <c r="A165" s="3" t="n"/>
      <c r="B165" s="3" t="n"/>
      <c r="C165" s="16" t="n"/>
      <c r="D165" s="16" t="n"/>
      <c r="E165" s="11" t="n"/>
      <c r="F165" s="13">
        <f>IF(D165="","",MAX(0,$C$3-D165))</f>
        <v/>
      </c>
      <c r="G165" s="17">
        <f>IF(D165="","",IF($C$3&lt;=D165,"Por vencer",VLOOKUP(F165,Rangos!$A$5:$C$10,3,TRUE)))</f>
        <v/>
      </c>
    </row>
    <row r="166">
      <c r="A166" s="3" t="n"/>
      <c r="B166" s="3" t="n"/>
      <c r="C166" s="16" t="n"/>
      <c r="D166" s="16" t="n"/>
      <c r="E166" s="11" t="n"/>
      <c r="F166" s="13">
        <f>IF(D166="","",MAX(0,$C$3-D166))</f>
        <v/>
      </c>
      <c r="G166" s="17">
        <f>IF(D166="","",IF($C$3&lt;=D166,"Por vencer",VLOOKUP(F166,Rangos!$A$5:$C$10,3,TRUE)))</f>
        <v/>
      </c>
    </row>
    <row r="167">
      <c r="A167" s="3" t="n"/>
      <c r="B167" s="3" t="n"/>
      <c r="C167" s="16" t="n"/>
      <c r="D167" s="16" t="n"/>
      <c r="E167" s="11" t="n"/>
      <c r="F167" s="13">
        <f>IF(D167="","",MAX(0,$C$3-D167))</f>
        <v/>
      </c>
      <c r="G167" s="17">
        <f>IF(D167="","",IF($C$3&lt;=D167,"Por vencer",VLOOKUP(F167,Rangos!$A$5:$C$10,3,TRUE)))</f>
        <v/>
      </c>
    </row>
    <row r="168">
      <c r="A168" s="3" t="n"/>
      <c r="B168" s="3" t="n"/>
      <c r="C168" s="16" t="n"/>
      <c r="D168" s="16" t="n"/>
      <c r="E168" s="11" t="n"/>
      <c r="F168" s="13">
        <f>IF(D168="","",MAX(0,$C$3-D168))</f>
        <v/>
      </c>
      <c r="G168" s="17">
        <f>IF(D168="","",IF($C$3&lt;=D168,"Por vencer",VLOOKUP(F168,Rangos!$A$5:$C$10,3,TRUE)))</f>
        <v/>
      </c>
    </row>
    <row r="169">
      <c r="A169" s="3" t="n"/>
      <c r="B169" s="3" t="n"/>
      <c r="C169" s="16" t="n"/>
      <c r="D169" s="16" t="n"/>
      <c r="E169" s="11" t="n"/>
      <c r="F169" s="13">
        <f>IF(D169="","",MAX(0,$C$3-D169))</f>
        <v/>
      </c>
      <c r="G169" s="17">
        <f>IF(D169="","",IF($C$3&lt;=D169,"Por vencer",VLOOKUP(F169,Rangos!$A$5:$C$10,3,TRUE)))</f>
        <v/>
      </c>
    </row>
    <row r="170">
      <c r="A170" s="3" t="n"/>
      <c r="B170" s="3" t="n"/>
      <c r="C170" s="16" t="n"/>
      <c r="D170" s="16" t="n"/>
      <c r="E170" s="11" t="n"/>
      <c r="F170" s="13">
        <f>IF(D170="","",MAX(0,$C$3-D170))</f>
        <v/>
      </c>
      <c r="G170" s="17">
        <f>IF(D170="","",IF($C$3&lt;=D170,"Por vencer",VLOOKUP(F170,Rangos!$A$5:$C$10,3,TRUE)))</f>
        <v/>
      </c>
    </row>
    <row r="171">
      <c r="A171" s="3" t="n"/>
      <c r="B171" s="3" t="n"/>
      <c r="C171" s="16" t="n"/>
      <c r="D171" s="16" t="n"/>
      <c r="E171" s="11" t="n"/>
      <c r="F171" s="13">
        <f>IF(D171="","",MAX(0,$C$3-D171))</f>
        <v/>
      </c>
      <c r="G171" s="17">
        <f>IF(D171="","",IF($C$3&lt;=D171,"Por vencer",VLOOKUP(F171,Rangos!$A$5:$C$10,3,TRUE)))</f>
        <v/>
      </c>
    </row>
    <row r="172">
      <c r="A172" s="3" t="n"/>
      <c r="B172" s="3" t="n"/>
      <c r="C172" s="16" t="n"/>
      <c r="D172" s="16" t="n"/>
      <c r="E172" s="11" t="n"/>
      <c r="F172" s="13">
        <f>IF(D172="","",MAX(0,$C$3-D172))</f>
        <v/>
      </c>
      <c r="G172" s="17">
        <f>IF(D172="","",IF($C$3&lt;=D172,"Por vencer",VLOOKUP(F172,Rangos!$A$5:$C$10,3,TRUE)))</f>
        <v/>
      </c>
    </row>
    <row r="173">
      <c r="A173" s="3" t="n"/>
      <c r="B173" s="3" t="n"/>
      <c r="C173" s="16" t="n"/>
      <c r="D173" s="16" t="n"/>
      <c r="E173" s="11" t="n"/>
      <c r="F173" s="13">
        <f>IF(D173="","",MAX(0,$C$3-D173))</f>
        <v/>
      </c>
      <c r="G173" s="17">
        <f>IF(D173="","",IF($C$3&lt;=D173,"Por vencer",VLOOKUP(F173,Rangos!$A$5:$C$10,3,TRUE)))</f>
        <v/>
      </c>
    </row>
    <row r="174">
      <c r="A174" s="3" t="n"/>
      <c r="B174" s="3" t="n"/>
      <c r="C174" s="16" t="n"/>
      <c r="D174" s="16" t="n"/>
      <c r="E174" s="11" t="n"/>
      <c r="F174" s="13">
        <f>IF(D174="","",MAX(0,$C$3-D174))</f>
        <v/>
      </c>
      <c r="G174" s="17">
        <f>IF(D174="","",IF($C$3&lt;=D174,"Por vencer",VLOOKUP(F174,Rangos!$A$5:$C$10,3,TRUE)))</f>
        <v/>
      </c>
    </row>
    <row r="175">
      <c r="A175" s="3" t="n"/>
      <c r="B175" s="3" t="n"/>
      <c r="C175" s="16" t="n"/>
      <c r="D175" s="16" t="n"/>
      <c r="E175" s="11" t="n"/>
      <c r="F175" s="13">
        <f>IF(D175="","",MAX(0,$C$3-D175))</f>
        <v/>
      </c>
      <c r="G175" s="17">
        <f>IF(D175="","",IF($C$3&lt;=D175,"Por vencer",VLOOKUP(F175,Rangos!$A$5:$C$10,3,TRUE)))</f>
        <v/>
      </c>
    </row>
    <row r="176">
      <c r="A176" s="3" t="n"/>
      <c r="B176" s="3" t="n"/>
      <c r="C176" s="16" t="n"/>
      <c r="D176" s="16" t="n"/>
      <c r="E176" s="11" t="n"/>
      <c r="F176" s="13">
        <f>IF(D176="","",MAX(0,$C$3-D176))</f>
        <v/>
      </c>
      <c r="G176" s="17">
        <f>IF(D176="","",IF($C$3&lt;=D176,"Por vencer",VLOOKUP(F176,Rangos!$A$5:$C$10,3,TRUE)))</f>
        <v/>
      </c>
    </row>
    <row r="177">
      <c r="A177" s="3" t="n"/>
      <c r="B177" s="3" t="n"/>
      <c r="C177" s="16" t="n"/>
      <c r="D177" s="16" t="n"/>
      <c r="E177" s="11" t="n"/>
      <c r="F177" s="13">
        <f>IF(D177="","",MAX(0,$C$3-D177))</f>
        <v/>
      </c>
      <c r="G177" s="17">
        <f>IF(D177="","",IF($C$3&lt;=D177,"Por vencer",VLOOKUP(F177,Rangos!$A$5:$C$10,3,TRUE)))</f>
        <v/>
      </c>
    </row>
    <row r="178">
      <c r="A178" s="3" t="n"/>
      <c r="B178" s="3" t="n"/>
      <c r="C178" s="16" t="n"/>
      <c r="D178" s="16" t="n"/>
      <c r="E178" s="11" t="n"/>
      <c r="F178" s="13">
        <f>IF(D178="","",MAX(0,$C$3-D178))</f>
        <v/>
      </c>
      <c r="G178" s="17">
        <f>IF(D178="","",IF($C$3&lt;=D178,"Por vencer",VLOOKUP(F178,Rangos!$A$5:$C$10,3,TRUE)))</f>
        <v/>
      </c>
    </row>
    <row r="179">
      <c r="A179" s="3" t="n"/>
      <c r="B179" s="3" t="n"/>
      <c r="C179" s="16" t="n"/>
      <c r="D179" s="16" t="n"/>
      <c r="E179" s="11" t="n"/>
      <c r="F179" s="13">
        <f>IF(D179="","",MAX(0,$C$3-D179))</f>
        <v/>
      </c>
      <c r="G179" s="17">
        <f>IF(D179="","",IF($C$3&lt;=D179,"Por vencer",VLOOKUP(F179,Rangos!$A$5:$C$10,3,TRUE)))</f>
        <v/>
      </c>
    </row>
    <row r="180">
      <c r="A180" s="3" t="n"/>
      <c r="B180" s="3" t="n"/>
      <c r="C180" s="16" t="n"/>
      <c r="D180" s="16" t="n"/>
      <c r="E180" s="11" t="n"/>
      <c r="F180" s="13">
        <f>IF(D180="","",MAX(0,$C$3-D180))</f>
        <v/>
      </c>
      <c r="G180" s="17">
        <f>IF(D180="","",IF($C$3&lt;=D180,"Por vencer",VLOOKUP(F180,Rangos!$A$5:$C$10,3,TRUE)))</f>
        <v/>
      </c>
    </row>
    <row r="181">
      <c r="A181" s="3" t="n"/>
      <c r="B181" s="3" t="n"/>
      <c r="C181" s="16" t="n"/>
      <c r="D181" s="16" t="n"/>
      <c r="E181" s="11" t="n"/>
      <c r="F181" s="13">
        <f>IF(D181="","",MAX(0,$C$3-D181))</f>
        <v/>
      </c>
      <c r="G181" s="17">
        <f>IF(D181="","",IF($C$3&lt;=D181,"Por vencer",VLOOKUP(F181,Rangos!$A$5:$C$10,3,TRUE)))</f>
        <v/>
      </c>
    </row>
    <row r="182">
      <c r="A182" s="3" t="n"/>
      <c r="B182" s="3" t="n"/>
      <c r="C182" s="16" t="n"/>
      <c r="D182" s="16" t="n"/>
      <c r="E182" s="11" t="n"/>
      <c r="F182" s="13">
        <f>IF(D182="","",MAX(0,$C$3-D182))</f>
        <v/>
      </c>
      <c r="G182" s="17">
        <f>IF(D182="","",IF($C$3&lt;=D182,"Por vencer",VLOOKUP(F182,Rangos!$A$5:$C$10,3,TRUE)))</f>
        <v/>
      </c>
    </row>
    <row r="183">
      <c r="A183" s="3" t="n"/>
      <c r="B183" s="3" t="n"/>
      <c r="C183" s="16" t="n"/>
      <c r="D183" s="16" t="n"/>
      <c r="E183" s="11" t="n"/>
      <c r="F183" s="13">
        <f>IF(D183="","",MAX(0,$C$3-D183))</f>
        <v/>
      </c>
      <c r="G183" s="17">
        <f>IF(D183="","",IF($C$3&lt;=D183,"Por vencer",VLOOKUP(F183,Rangos!$A$5:$C$10,3,TRUE)))</f>
        <v/>
      </c>
    </row>
    <row r="184">
      <c r="A184" s="3" t="n"/>
      <c r="B184" s="3" t="n"/>
      <c r="C184" s="16" t="n"/>
      <c r="D184" s="16" t="n"/>
      <c r="E184" s="11" t="n"/>
      <c r="F184" s="13">
        <f>IF(D184="","",MAX(0,$C$3-D184))</f>
        <v/>
      </c>
      <c r="G184" s="17">
        <f>IF(D184="","",IF($C$3&lt;=D184,"Por vencer",VLOOKUP(F184,Rangos!$A$5:$C$10,3,TRUE)))</f>
        <v/>
      </c>
    </row>
    <row r="185">
      <c r="A185" s="3" t="n"/>
      <c r="B185" s="3" t="n"/>
      <c r="C185" s="16" t="n"/>
      <c r="D185" s="16" t="n"/>
      <c r="E185" s="11" t="n"/>
      <c r="F185" s="13">
        <f>IF(D185="","",MAX(0,$C$3-D185))</f>
        <v/>
      </c>
      <c r="G185" s="17">
        <f>IF(D185="","",IF($C$3&lt;=D185,"Por vencer",VLOOKUP(F185,Rangos!$A$5:$C$10,3,TRUE)))</f>
        <v/>
      </c>
    </row>
    <row r="186">
      <c r="A186" s="3" t="n"/>
      <c r="B186" s="3" t="n"/>
      <c r="C186" s="16" t="n"/>
      <c r="D186" s="16" t="n"/>
      <c r="E186" s="11" t="n"/>
      <c r="F186" s="13">
        <f>IF(D186="","",MAX(0,$C$3-D186))</f>
        <v/>
      </c>
      <c r="G186" s="17">
        <f>IF(D186="","",IF($C$3&lt;=D186,"Por vencer",VLOOKUP(F186,Rangos!$A$5:$C$10,3,TRUE)))</f>
        <v/>
      </c>
    </row>
    <row r="187">
      <c r="A187" s="3" t="n"/>
      <c r="B187" s="3" t="n"/>
      <c r="C187" s="16" t="n"/>
      <c r="D187" s="16" t="n"/>
      <c r="E187" s="11" t="n"/>
      <c r="F187" s="13">
        <f>IF(D187="","",MAX(0,$C$3-D187))</f>
        <v/>
      </c>
      <c r="G187" s="17">
        <f>IF(D187="","",IF($C$3&lt;=D187,"Por vencer",VLOOKUP(F187,Rangos!$A$5:$C$10,3,TRUE)))</f>
        <v/>
      </c>
    </row>
    <row r="188">
      <c r="A188" s="3" t="n"/>
      <c r="B188" s="3" t="n"/>
      <c r="C188" s="16" t="n"/>
      <c r="D188" s="16" t="n"/>
      <c r="E188" s="11" t="n"/>
      <c r="F188" s="13">
        <f>IF(D188="","",MAX(0,$C$3-D188))</f>
        <v/>
      </c>
      <c r="G188" s="17">
        <f>IF(D188="","",IF($C$3&lt;=D188,"Por vencer",VLOOKUP(F188,Rangos!$A$5:$C$10,3,TRUE)))</f>
        <v/>
      </c>
    </row>
    <row r="189">
      <c r="A189" s="3" t="n"/>
      <c r="B189" s="3" t="n"/>
      <c r="C189" s="16" t="n"/>
      <c r="D189" s="16" t="n"/>
      <c r="E189" s="11" t="n"/>
      <c r="F189" s="13">
        <f>IF(D189="","",MAX(0,$C$3-D189))</f>
        <v/>
      </c>
      <c r="G189" s="17">
        <f>IF(D189="","",IF($C$3&lt;=D189,"Por vencer",VLOOKUP(F189,Rangos!$A$5:$C$10,3,TRUE)))</f>
        <v/>
      </c>
    </row>
    <row r="190">
      <c r="A190" s="3" t="n"/>
      <c r="B190" s="3" t="n"/>
      <c r="C190" s="16" t="n"/>
      <c r="D190" s="16" t="n"/>
      <c r="E190" s="11" t="n"/>
      <c r="F190" s="13">
        <f>IF(D190="","",MAX(0,$C$3-D190))</f>
        <v/>
      </c>
      <c r="G190" s="17">
        <f>IF(D190="","",IF($C$3&lt;=D190,"Por vencer",VLOOKUP(F190,Rangos!$A$5:$C$10,3,TRUE)))</f>
        <v/>
      </c>
    </row>
    <row r="191">
      <c r="A191" s="3" t="n"/>
      <c r="B191" s="3" t="n"/>
      <c r="C191" s="16" t="n"/>
      <c r="D191" s="16" t="n"/>
      <c r="E191" s="11" t="n"/>
      <c r="F191" s="13">
        <f>IF(D191="","",MAX(0,$C$3-D191))</f>
        <v/>
      </c>
      <c r="G191" s="17">
        <f>IF(D191="","",IF($C$3&lt;=D191,"Por vencer",VLOOKUP(F191,Rangos!$A$5:$C$10,3,TRUE)))</f>
        <v/>
      </c>
    </row>
    <row r="192">
      <c r="A192" s="3" t="n"/>
      <c r="B192" s="3" t="n"/>
      <c r="C192" s="16" t="n"/>
      <c r="D192" s="16" t="n"/>
      <c r="E192" s="11" t="n"/>
      <c r="F192" s="13">
        <f>IF(D192="","",MAX(0,$C$3-D192))</f>
        <v/>
      </c>
      <c r="G192" s="17">
        <f>IF(D192="","",IF($C$3&lt;=D192,"Por vencer",VLOOKUP(F192,Rangos!$A$5:$C$10,3,TRUE)))</f>
        <v/>
      </c>
    </row>
    <row r="193">
      <c r="A193" s="3" t="n"/>
      <c r="B193" s="3" t="n"/>
      <c r="C193" s="16" t="n"/>
      <c r="D193" s="16" t="n"/>
      <c r="E193" s="11" t="n"/>
      <c r="F193" s="13">
        <f>IF(D193="","",MAX(0,$C$3-D193))</f>
        <v/>
      </c>
      <c r="G193" s="17">
        <f>IF(D193="","",IF($C$3&lt;=D193,"Por vencer",VLOOKUP(F193,Rangos!$A$5:$C$10,3,TRUE)))</f>
        <v/>
      </c>
    </row>
    <row r="194">
      <c r="A194" s="3" t="n"/>
      <c r="B194" s="3" t="n"/>
      <c r="C194" s="16" t="n"/>
      <c r="D194" s="16" t="n"/>
      <c r="E194" s="11" t="n"/>
      <c r="F194" s="13">
        <f>IF(D194="","",MAX(0,$C$3-D194))</f>
        <v/>
      </c>
      <c r="G194" s="17">
        <f>IF(D194="","",IF($C$3&lt;=D194,"Por vencer",VLOOKUP(F194,Rangos!$A$5:$C$10,3,TRUE)))</f>
        <v/>
      </c>
    </row>
    <row r="195">
      <c r="A195" s="3" t="n"/>
      <c r="B195" s="3" t="n"/>
      <c r="C195" s="16" t="n"/>
      <c r="D195" s="16" t="n"/>
      <c r="E195" s="11" t="n"/>
      <c r="F195" s="13">
        <f>IF(D195="","",MAX(0,$C$3-D195))</f>
        <v/>
      </c>
      <c r="G195" s="17">
        <f>IF(D195="","",IF($C$3&lt;=D195,"Por vencer",VLOOKUP(F195,Rangos!$A$5:$C$10,3,TRUE)))</f>
        <v/>
      </c>
    </row>
    <row r="196">
      <c r="A196" s="3" t="n"/>
      <c r="B196" s="3" t="n"/>
      <c r="C196" s="16" t="n"/>
      <c r="D196" s="16" t="n"/>
      <c r="E196" s="11" t="n"/>
      <c r="F196" s="13">
        <f>IF(D196="","",MAX(0,$C$3-D196))</f>
        <v/>
      </c>
      <c r="G196" s="17">
        <f>IF(D196="","",IF($C$3&lt;=D196,"Por vencer",VLOOKUP(F196,Rangos!$A$5:$C$10,3,TRUE)))</f>
        <v/>
      </c>
    </row>
    <row r="197">
      <c r="A197" s="3" t="n"/>
      <c r="B197" s="3" t="n"/>
      <c r="C197" s="16" t="n"/>
      <c r="D197" s="16" t="n"/>
      <c r="E197" s="11" t="n"/>
      <c r="F197" s="13">
        <f>IF(D197="","",MAX(0,$C$3-D197))</f>
        <v/>
      </c>
      <c r="G197" s="17">
        <f>IF(D197="","",IF($C$3&lt;=D197,"Por vencer",VLOOKUP(F197,Rangos!$A$5:$C$10,3,TRUE)))</f>
        <v/>
      </c>
    </row>
    <row r="198">
      <c r="A198" s="3" t="n"/>
      <c r="B198" s="3" t="n"/>
      <c r="C198" s="16" t="n"/>
      <c r="D198" s="16" t="n"/>
      <c r="E198" s="11" t="n"/>
      <c r="F198" s="13">
        <f>IF(D198="","",MAX(0,$C$3-D198))</f>
        <v/>
      </c>
      <c r="G198" s="17">
        <f>IF(D198="","",IF($C$3&lt;=D198,"Por vencer",VLOOKUP(F198,Rangos!$A$5:$C$10,3,TRUE)))</f>
        <v/>
      </c>
    </row>
    <row r="199">
      <c r="A199" s="3" t="n"/>
      <c r="B199" s="3" t="n"/>
      <c r="C199" s="16" t="n"/>
      <c r="D199" s="16" t="n"/>
      <c r="E199" s="11" t="n"/>
      <c r="F199" s="13">
        <f>IF(D199="","",MAX(0,$C$3-D199))</f>
        <v/>
      </c>
      <c r="G199" s="17">
        <f>IF(D199="","",IF($C$3&lt;=D199,"Por vencer",VLOOKUP(F199,Rangos!$A$5:$C$10,3,TRUE)))</f>
        <v/>
      </c>
    </row>
    <row r="200">
      <c r="A200" s="3" t="n"/>
      <c r="B200" s="3" t="n"/>
      <c r="C200" s="16" t="n"/>
      <c r="D200" s="16" t="n"/>
      <c r="E200" s="11" t="n"/>
      <c r="F200" s="13">
        <f>IF(D200="","",MAX(0,$C$3-D200))</f>
        <v/>
      </c>
      <c r="G200" s="17">
        <f>IF(D200="","",IF($C$3&lt;=D200,"Por vencer",VLOOKUP(F200,Rangos!$A$5:$C$10,3,TRUE)))</f>
        <v/>
      </c>
    </row>
    <row r="201">
      <c r="A201" s="3" t="n"/>
      <c r="B201" s="3" t="n"/>
      <c r="C201" s="16" t="n"/>
      <c r="D201" s="16" t="n"/>
      <c r="E201" s="11" t="n"/>
      <c r="F201" s="13">
        <f>IF(D201="","",MAX(0,$C$3-D201))</f>
        <v/>
      </c>
      <c r="G201" s="17">
        <f>IF(D201="","",IF($C$3&lt;=D201,"Por vencer",VLOOKUP(F201,Rangos!$A$5:$C$10,3,TRUE)))</f>
        <v/>
      </c>
    </row>
    <row r="202">
      <c r="A202" s="3" t="n"/>
      <c r="B202" s="3" t="n"/>
      <c r="C202" s="16" t="n"/>
      <c r="D202" s="16" t="n"/>
      <c r="E202" s="11" t="n"/>
      <c r="F202" s="13">
        <f>IF(D202="","",MAX(0,$C$3-D202))</f>
        <v/>
      </c>
      <c r="G202" s="17">
        <f>IF(D202="","",IF($C$3&lt;=D202,"Por vencer",VLOOKUP(F202,Rangos!$A$5:$C$10,3,TRUE)))</f>
        <v/>
      </c>
    </row>
    <row r="203">
      <c r="A203" s="3" t="n"/>
      <c r="B203" s="3" t="n"/>
      <c r="C203" s="16" t="n"/>
      <c r="D203" s="16" t="n"/>
      <c r="E203" s="11" t="n"/>
      <c r="F203" s="13">
        <f>IF(D203="","",MAX(0,$C$3-D203))</f>
        <v/>
      </c>
      <c r="G203" s="17">
        <f>IF(D203="","",IF($C$3&lt;=D203,"Por vencer",VLOOKUP(F203,Rangos!$A$5:$C$10,3,TRUE)))</f>
        <v/>
      </c>
    </row>
    <row r="204">
      <c r="A204" s="3" t="n"/>
      <c r="B204" s="3" t="n"/>
      <c r="C204" s="16" t="n"/>
      <c r="D204" s="16" t="n"/>
      <c r="E204" s="11" t="n"/>
      <c r="F204" s="13">
        <f>IF(D204="","",MAX(0,$C$3-D204))</f>
        <v/>
      </c>
      <c r="G204" s="17">
        <f>IF(D204="","",IF($C$3&lt;=D204,"Por vencer",VLOOKUP(F204,Rangos!$A$5:$C$10,3,TRUE)))</f>
        <v/>
      </c>
    </row>
    <row r="205">
      <c r="A205" s="3" t="n"/>
      <c r="B205" s="3" t="n"/>
      <c r="C205" s="16" t="n"/>
      <c r="D205" s="16" t="n"/>
      <c r="E205" s="11" t="n"/>
      <c r="F205" s="13">
        <f>IF(D205="","",MAX(0,$C$3-D205))</f>
        <v/>
      </c>
      <c r="G205" s="17">
        <f>IF(D205="","",IF($C$3&lt;=D205,"Por vencer",VLOOKUP(F205,Rangos!$A$5:$C$10,3,TRUE)))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4" customWidth="1" min="3" max="3"/>
  </cols>
  <sheetData>
    <row r="1">
      <c r="A1" s="1" t="inlineStr">
        <is>
          <t>Rangos de edad de la cartera</t>
        </is>
      </c>
    </row>
    <row r="2">
      <c r="A2" s="14" t="inlineStr">
        <is>
          <t>Puede cambiar los límites; deben quedar en orden ascendente.</t>
        </is>
      </c>
    </row>
    <row r="4">
      <c r="A4" s="2" t="inlineStr">
        <is>
          <t>Desde (días vencidos)</t>
        </is>
      </c>
      <c r="B4" s="2" t="inlineStr">
        <is>
          <t>Hasta</t>
        </is>
      </c>
      <c r="C4" s="2" t="inlineStr">
        <is>
          <t>Rango</t>
        </is>
      </c>
    </row>
    <row r="5">
      <c r="A5" s="3" t="n">
        <v>1</v>
      </c>
      <c r="B5" s="3" t="n">
        <v>30</v>
      </c>
      <c r="C5" s="3" t="inlineStr">
        <is>
          <t>1 a 30</t>
        </is>
      </c>
    </row>
    <row r="6">
      <c r="A6" s="3" t="n">
        <v>31</v>
      </c>
      <c r="B6" s="3" t="n">
        <v>60</v>
      </c>
      <c r="C6" s="3" t="inlineStr">
        <is>
          <t>31 a 60</t>
        </is>
      </c>
    </row>
    <row r="7">
      <c r="A7" s="3" t="n">
        <v>61</v>
      </c>
      <c r="B7" s="3" t="n">
        <v>90</v>
      </c>
      <c r="C7" s="3" t="inlineStr">
        <is>
          <t>61 a 90</t>
        </is>
      </c>
    </row>
    <row r="8">
      <c r="A8" s="3" t="n">
        <v>91</v>
      </c>
      <c r="B8" s="3" t="n">
        <v>180</v>
      </c>
      <c r="C8" s="3" t="inlineStr">
        <is>
          <t>91 a 180</t>
        </is>
      </c>
    </row>
    <row r="9">
      <c r="A9" s="3" t="n">
        <v>181</v>
      </c>
      <c r="B9" s="3" t="n">
        <v>360</v>
      </c>
      <c r="C9" s="3" t="inlineStr">
        <is>
          <t>181 a 360</t>
        </is>
      </c>
    </row>
    <row r="10">
      <c r="A10" s="3" t="n">
        <v>361</v>
      </c>
      <c r="B10" s="3" t="n"/>
      <c r="C10" s="3" t="inlineStr">
        <is>
          <t>Más de 360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Deterioro de cartera: método general (referencia fiscal)</t>
        </is>
      </c>
    </row>
    <row r="2">
      <c r="A2" s="14" t="inlineStr">
        <is>
          <t>Porcentajes del método general (art. 145 E.T. y su reglamentación). VERIFIQUE antes de usar; en NIIF el deterioro se estima por pérdida esperada o evidencia objetiva.</t>
        </is>
      </c>
    </row>
    <row r="4">
      <c r="A4" s="2" t="inlineStr">
        <is>
          <t>Antigüedad del vencimiento</t>
        </is>
      </c>
      <c r="B4" s="2" t="inlineStr">
        <is>
          <t>Saldo</t>
        </is>
      </c>
      <c r="C4" s="2" t="inlineStr">
        <is>
          <t>Porcentaje</t>
        </is>
      </c>
      <c r="D4" s="2" t="inlineStr">
        <is>
          <t>Deterioro</t>
        </is>
      </c>
    </row>
    <row r="5">
      <c r="A5" s="8" t="inlineStr">
        <is>
          <t>Más de 3 meses y hasta 6 meses</t>
        </is>
      </c>
      <c r="B5" s="4">
        <f>Resumen!F10</f>
        <v/>
      </c>
      <c r="C5" s="18" t="n">
        <v>0.05</v>
      </c>
      <c r="D5" s="4">
        <f>B5*C5</f>
        <v/>
      </c>
    </row>
    <row r="6">
      <c r="A6" s="8" t="inlineStr">
        <is>
          <t>Más de 6 meses y hasta 1 año</t>
        </is>
      </c>
      <c r="B6" s="4">
        <f>Resumen!G10</f>
        <v/>
      </c>
      <c r="C6" s="18" t="n">
        <v>0.1</v>
      </c>
      <c r="D6" s="4">
        <f>B6*C6</f>
        <v/>
      </c>
    </row>
    <row r="7">
      <c r="A7" s="8" t="inlineStr">
        <is>
          <t>Más de 1 año</t>
        </is>
      </c>
      <c r="B7" s="4">
        <f>Resumen!H10</f>
        <v/>
      </c>
      <c r="C7" s="18" t="n">
        <v>0.15</v>
      </c>
      <c r="D7" s="4">
        <f>B7*C7</f>
        <v/>
      </c>
    </row>
    <row r="8">
      <c r="A8" s="8" t="inlineStr">
        <is>
          <t>Total</t>
        </is>
      </c>
      <c r="D8" s="4">
        <f>SUM(D5:D7)</f>
        <v/>
      </c>
    </row>
    <row r="10">
      <c r="A10" s="19" t="inlineStr">
        <is>
          <t>Nota: los rangos de 91 a 180 y 181 a 360 días se usan como aproximación de 3 a 6 meses y 6 a 12 meses.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2026-10-13T12:13:51Z</dcterms:created>
  <dcterms:modified xmlns:dcterms="http://purl.org/dc/terms/" xmlns:xsi="http://www.w3.org/2001/XMLSchema-instance" xsi:type="dcterms:W3CDTF">2026-10-13T12:13:51Z</dcterms:modified>
</cp:coreProperties>
</file>