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35" windowHeight="7620"/>
  </bookViews>
  <sheets>
    <sheet name="Convertidor de numero en letras" sheetId="1" r:id="rId1"/>
  </sheets>
  <calcPr calcId="125725"/>
</workbook>
</file>

<file path=xl/calcChain.xml><?xml version="1.0" encoding="utf-8"?>
<calcChain xmlns="http://schemas.openxmlformats.org/spreadsheetml/2006/main">
  <c r="E18" i="1"/>
  <c r="E15"/>
  <c r="G15" s="1"/>
  <c r="E12"/>
  <c r="E9"/>
  <c r="E6"/>
  <c r="E28"/>
  <c r="F28" s="1"/>
  <c r="H27" s="1"/>
  <c r="G6" l="1"/>
  <c r="E7" s="1"/>
  <c r="G12"/>
  <c r="G18"/>
  <c r="E19" s="1"/>
  <c r="G9"/>
  <c r="E16"/>
  <c r="G19" l="1"/>
  <c r="G7"/>
  <c r="G16"/>
  <c r="E17" s="1"/>
  <c r="G17" s="1"/>
  <c r="I16" s="1"/>
  <c r="E10"/>
  <c r="E13"/>
  <c r="G10" l="1"/>
  <c r="E11" s="1"/>
  <c r="G11" s="1"/>
  <c r="I10" s="1"/>
  <c r="G13"/>
  <c r="E14" s="1"/>
  <c r="G14" s="1"/>
  <c r="I13" s="1"/>
  <c r="H16"/>
  <c r="H15"/>
  <c r="I17"/>
  <c r="E8"/>
  <c r="G8" s="1"/>
  <c r="E20"/>
  <c r="G20" s="1"/>
  <c r="H19" s="1"/>
  <c r="H17" l="1"/>
  <c r="I7"/>
  <c r="I8"/>
  <c r="H8"/>
  <c r="I19"/>
  <c r="H20"/>
  <c r="H18"/>
  <c r="H13"/>
  <c r="H14"/>
  <c r="H12"/>
  <c r="H10"/>
  <c r="H11"/>
  <c r="H9"/>
  <c r="I14"/>
  <c r="I11"/>
  <c r="H6"/>
  <c r="H7"/>
  <c r="D25" l="1"/>
  <c r="C3" s="1"/>
</calcChain>
</file>

<file path=xl/sharedStrings.xml><?xml version="1.0" encoding="utf-8"?>
<sst xmlns="http://schemas.openxmlformats.org/spreadsheetml/2006/main" count="113" uniqueCount="59">
  <si>
    <t>Un</t>
  </si>
  <si>
    <t>Uno</t>
  </si>
  <si>
    <t>Centenas</t>
  </si>
  <si>
    <t>Billones</t>
  </si>
  <si>
    <t>Dos</t>
  </si>
  <si>
    <t>Decenas</t>
  </si>
  <si>
    <t>Tres</t>
  </si>
  <si>
    <t>Unidades</t>
  </si>
  <si>
    <t>Cuatro</t>
  </si>
  <si>
    <t>Miles de Millones</t>
  </si>
  <si>
    <t>Cinco</t>
  </si>
  <si>
    <t>Seis</t>
  </si>
  <si>
    <t>Siete</t>
  </si>
  <si>
    <t>Millones</t>
  </si>
  <si>
    <t>Ocho</t>
  </si>
  <si>
    <t>Nueve</t>
  </si>
  <si>
    <t>Diez</t>
  </si>
  <si>
    <t>Miles</t>
  </si>
  <si>
    <t>Once</t>
  </si>
  <si>
    <t>Doce</t>
  </si>
  <si>
    <t>Trece</t>
  </si>
  <si>
    <t>Cientos</t>
  </si>
  <si>
    <t>Catorce</t>
  </si>
  <si>
    <t>Quince</t>
  </si>
  <si>
    <t>Dieciséis</t>
  </si>
  <si>
    <t>Diecisiete</t>
  </si>
  <si>
    <t>Dieciocho</t>
  </si>
  <si>
    <t>Diecinueve</t>
  </si>
  <si>
    <t>Veinte</t>
  </si>
  <si>
    <t>Veintiuno</t>
  </si>
  <si>
    <t>Veintiun</t>
  </si>
  <si>
    <t>Veintidós</t>
  </si>
  <si>
    <t>Veintitrés</t>
  </si>
  <si>
    <t>Veinticuatro</t>
  </si>
  <si>
    <t>Veinticinco</t>
  </si>
  <si>
    <t>Veintiséis</t>
  </si>
  <si>
    <t>Veintisiete</t>
  </si>
  <si>
    <t>Veintiocho</t>
  </si>
  <si>
    <t>Veintinueve</t>
  </si>
  <si>
    <t>Treinta</t>
  </si>
  <si>
    <t>Cuarenta</t>
  </si>
  <si>
    <t>Cincuenta</t>
  </si>
  <si>
    <t>Sesenta</t>
  </si>
  <si>
    <t>Setenta</t>
  </si>
  <si>
    <t>Ochenta</t>
  </si>
  <si>
    <t>Noventa</t>
  </si>
  <si>
    <t>Cien</t>
  </si>
  <si>
    <t>Ciento</t>
  </si>
  <si>
    <t>Doscientos</t>
  </si>
  <si>
    <t>Trescientos</t>
  </si>
  <si>
    <t>Cuatrocientos</t>
  </si>
  <si>
    <t>Quinientos</t>
  </si>
  <si>
    <t>Seiscientos</t>
  </si>
  <si>
    <t>Setecientos</t>
  </si>
  <si>
    <t>Ochocientos</t>
  </si>
  <si>
    <t>Novecientos</t>
  </si>
  <si>
    <t>Valor en Pesos:</t>
  </si>
  <si>
    <t>Valor en Letras:</t>
  </si>
  <si>
    <t>← Digitar el valor</t>
  </si>
</sst>
</file>

<file path=xl/styles.xml><?xml version="1.0" encoding="utf-8"?>
<styleSheet xmlns="http://schemas.openxmlformats.org/spreadsheetml/2006/main">
  <numFmts count="2">
    <numFmt numFmtId="164" formatCode="#,##0.00000"/>
    <numFmt numFmtId="165" formatCode="&quot;$&quot;\ #,##0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Arial Narrow"/>
      <family val="2"/>
    </font>
    <font>
      <sz val="12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0" xfId="0" applyFont="1" applyFill="1" applyBorder="1" applyAlignment="1" applyProtection="1">
      <alignment horizontal="center" vertical="top" wrapText="1"/>
      <protection hidden="1"/>
    </xf>
    <xf numFmtId="0" fontId="3" fillId="2" borderId="0" xfId="0" applyFont="1" applyFill="1" applyBorder="1" applyAlignment="1" applyProtection="1">
      <alignment vertical="top" wrapText="1"/>
      <protection hidden="1"/>
    </xf>
    <xf numFmtId="0" fontId="1" fillId="2" borderId="0" xfId="0" applyFont="1" applyFill="1" applyBorder="1" applyProtection="1">
      <protection hidden="1"/>
    </xf>
    <xf numFmtId="0" fontId="4" fillId="2" borderId="0" xfId="0" applyFont="1" applyFill="1" applyBorder="1" applyProtection="1">
      <protection hidden="1"/>
    </xf>
    <xf numFmtId="0" fontId="5" fillId="2" borderId="0" xfId="0" applyFont="1" applyFill="1" applyProtection="1">
      <protection hidden="1"/>
    </xf>
    <xf numFmtId="0" fontId="6" fillId="2" borderId="1" xfId="0" applyFont="1" applyFill="1" applyBorder="1" applyAlignment="1" applyProtection="1">
      <alignment horizontal="center" vertical="top" wrapText="1"/>
      <protection hidden="1"/>
    </xf>
    <xf numFmtId="0" fontId="6" fillId="2" borderId="1" xfId="0" applyFont="1" applyFill="1" applyBorder="1" applyAlignment="1" applyProtection="1">
      <alignment vertical="top" wrapText="1"/>
      <protection hidden="1"/>
    </xf>
    <xf numFmtId="3" fontId="7" fillId="3" borderId="1" xfId="0" applyNumberFormat="1" applyFont="1" applyFill="1" applyBorder="1" applyAlignment="1" applyProtection="1">
      <alignment horizontal="center"/>
      <protection hidden="1"/>
    </xf>
    <xf numFmtId="0" fontId="7" fillId="3" borderId="1" xfId="0" applyFont="1" applyFill="1" applyBorder="1" applyAlignment="1" applyProtection="1">
      <alignment horizontal="center"/>
      <protection hidden="1"/>
    </xf>
    <xf numFmtId="1" fontId="7" fillId="3" borderId="1" xfId="0" applyNumberFormat="1" applyFont="1" applyFill="1" applyBorder="1" applyAlignment="1" applyProtection="1">
      <alignment horizontal="center"/>
      <protection hidden="1"/>
    </xf>
    <xf numFmtId="0" fontId="7" fillId="3" borderId="1" xfId="0" applyFont="1" applyFill="1" applyBorder="1" applyProtection="1"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3" fontId="7" fillId="4" borderId="1" xfId="0" applyNumberFormat="1" applyFont="1" applyFill="1" applyBorder="1" applyAlignment="1" applyProtection="1">
      <alignment horizontal="center"/>
      <protection hidden="1"/>
    </xf>
    <xf numFmtId="0" fontId="7" fillId="4" borderId="1" xfId="0" applyFont="1" applyFill="1" applyBorder="1" applyAlignment="1" applyProtection="1">
      <alignment horizontal="center"/>
      <protection hidden="1"/>
    </xf>
    <xf numFmtId="1" fontId="7" fillId="4" borderId="1" xfId="0" applyNumberFormat="1" applyFont="1" applyFill="1" applyBorder="1" applyAlignment="1" applyProtection="1">
      <alignment horizontal="center"/>
      <protection hidden="1"/>
    </xf>
    <xf numFmtId="0" fontId="7" fillId="4" borderId="1" xfId="0" applyFont="1" applyFill="1" applyBorder="1" applyProtection="1">
      <protection hidden="1"/>
    </xf>
    <xf numFmtId="0" fontId="8" fillId="4" borderId="1" xfId="0" applyFont="1" applyFill="1" applyBorder="1" applyAlignment="1" applyProtection="1">
      <alignment horizontal="center" vertical="center" wrapText="1"/>
      <protection hidden="1"/>
    </xf>
    <xf numFmtId="3" fontId="7" fillId="5" borderId="1" xfId="0" applyNumberFormat="1" applyFont="1" applyFill="1" applyBorder="1" applyAlignment="1" applyProtection="1">
      <alignment horizontal="center"/>
      <protection hidden="1"/>
    </xf>
    <xf numFmtId="0" fontId="7" fillId="5" borderId="1" xfId="0" applyFont="1" applyFill="1" applyBorder="1" applyAlignment="1" applyProtection="1">
      <alignment horizontal="center"/>
      <protection hidden="1"/>
    </xf>
    <xf numFmtId="1" fontId="7" fillId="5" borderId="1" xfId="0" applyNumberFormat="1" applyFont="1" applyFill="1" applyBorder="1" applyAlignment="1" applyProtection="1">
      <alignment horizontal="center"/>
      <protection hidden="1"/>
    </xf>
    <xf numFmtId="0" fontId="7" fillId="5" borderId="1" xfId="0" applyFont="1" applyFill="1" applyBorder="1" applyProtection="1">
      <protection hidden="1"/>
    </xf>
    <xf numFmtId="0" fontId="8" fillId="5" borderId="1" xfId="0" applyFont="1" applyFill="1" applyBorder="1" applyAlignment="1" applyProtection="1">
      <alignment horizontal="center" vertical="center" wrapText="1"/>
      <protection hidden="1"/>
    </xf>
    <xf numFmtId="3" fontId="7" fillId="6" borderId="1" xfId="0" applyNumberFormat="1" applyFont="1" applyFill="1" applyBorder="1" applyAlignment="1" applyProtection="1">
      <alignment horizontal="center"/>
      <protection hidden="1"/>
    </xf>
    <xf numFmtId="0" fontId="7" fillId="6" borderId="1" xfId="0" applyFont="1" applyFill="1" applyBorder="1" applyAlignment="1" applyProtection="1">
      <alignment horizontal="center"/>
      <protection hidden="1"/>
    </xf>
    <xf numFmtId="1" fontId="7" fillId="6" borderId="1" xfId="0" applyNumberFormat="1" applyFont="1" applyFill="1" applyBorder="1" applyAlignment="1" applyProtection="1">
      <alignment horizontal="center"/>
      <protection hidden="1"/>
    </xf>
    <xf numFmtId="0" fontId="7" fillId="6" borderId="1" xfId="0" applyFont="1" applyFill="1" applyBorder="1" applyProtection="1">
      <protection hidden="1"/>
    </xf>
    <xf numFmtId="0" fontId="8" fillId="6" borderId="1" xfId="0" applyFont="1" applyFill="1" applyBorder="1" applyAlignment="1" applyProtection="1">
      <alignment horizontal="center" vertical="center" wrapText="1"/>
      <protection hidden="1"/>
    </xf>
    <xf numFmtId="3" fontId="7" fillId="7" borderId="1" xfId="0" applyNumberFormat="1" applyFont="1" applyFill="1" applyBorder="1" applyAlignment="1" applyProtection="1">
      <alignment horizontal="center"/>
      <protection hidden="1"/>
    </xf>
    <xf numFmtId="0" fontId="7" fillId="7" borderId="1" xfId="0" applyFont="1" applyFill="1" applyBorder="1" applyAlignment="1" applyProtection="1">
      <alignment horizontal="center"/>
      <protection hidden="1"/>
    </xf>
    <xf numFmtId="1" fontId="7" fillId="7" borderId="1" xfId="0" applyNumberFormat="1" applyFont="1" applyFill="1" applyBorder="1" applyAlignment="1" applyProtection="1">
      <alignment horizontal="center"/>
      <protection hidden="1"/>
    </xf>
    <xf numFmtId="0" fontId="7" fillId="7" borderId="1" xfId="0" applyFont="1" applyFill="1" applyBorder="1" applyProtection="1">
      <protection hidden="1"/>
    </xf>
    <xf numFmtId="0" fontId="8" fillId="7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ont="1" applyFill="1" applyBorder="1" applyAlignment="1" applyProtection="1">
      <alignment horizontal="center" vertical="center" wrapText="1"/>
      <protection hidden="1"/>
    </xf>
    <xf numFmtId="0" fontId="0" fillId="2" borderId="0" xfId="0" applyFont="1" applyFill="1" applyBorder="1" applyProtection="1">
      <protection hidden="1"/>
    </xf>
    <xf numFmtId="1" fontId="0" fillId="2" borderId="0" xfId="0" applyNumberFormat="1" applyFont="1" applyFill="1" applyBorder="1" applyAlignment="1" applyProtection="1">
      <alignment horizontal="center"/>
      <protection hidden="1"/>
    </xf>
    <xf numFmtId="0" fontId="0" fillId="2" borderId="0" xfId="0" applyFill="1"/>
    <xf numFmtId="165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164" fontId="10" fillId="2" borderId="0" xfId="0" applyNumberFormat="1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5" fontId="9" fillId="2" borderId="0" xfId="0" applyNumberFormat="1" applyFont="1" applyFill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0" fontId="1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2"/>
  <sheetViews>
    <sheetView tabSelected="1" workbookViewId="0">
      <selection activeCell="D12" sqref="D12"/>
    </sheetView>
  </sheetViews>
  <sheetFormatPr baseColWidth="10" defaultRowHeight="15"/>
  <cols>
    <col min="1" max="1" width="11.42578125" style="36"/>
    <col min="2" max="2" width="12.5703125" style="36" bestFit="1" customWidth="1"/>
    <col min="3" max="3" width="12.28515625" style="36" customWidth="1"/>
    <col min="4" max="4" width="16.85546875" style="36" customWidth="1"/>
    <col min="5" max="5" width="14.28515625" style="36" bestFit="1" customWidth="1"/>
    <col min="6" max="16384" width="11.42578125" style="36"/>
  </cols>
  <sheetData>
    <row r="1" spans="1:11" ht="15.75">
      <c r="A1" s="39" t="s">
        <v>56</v>
      </c>
      <c r="B1" s="39"/>
      <c r="C1" s="48">
        <v>999999999999999</v>
      </c>
      <c r="D1" s="48"/>
      <c r="E1" s="49" t="s">
        <v>58</v>
      </c>
    </row>
    <row r="2" spans="1:11" ht="15.75">
      <c r="A2" s="38"/>
      <c r="B2" s="38"/>
      <c r="C2" s="47"/>
      <c r="D2" s="47"/>
    </row>
    <row r="3" spans="1:11">
      <c r="A3" s="39" t="s">
        <v>57</v>
      </c>
      <c r="B3" s="39"/>
      <c r="C3" s="41" t="str">
        <f>TRIM(D25)</f>
        <v>Novecientos Noventa y Nueve Billones Novecientos Noventa y Nueve Mil Novecientos Noventa y Nueve Millones Novecientos Noventa y Nueve Mil Novecientos Noventa y Nueve Pesos M/Cte</v>
      </c>
      <c r="D3" s="42"/>
      <c r="E3" s="42"/>
      <c r="F3" s="42"/>
      <c r="G3" s="42"/>
      <c r="H3" s="42"/>
      <c r="I3" s="42"/>
      <c r="J3" s="43"/>
    </row>
    <row r="4" spans="1:11">
      <c r="B4" s="37"/>
      <c r="C4" s="44"/>
      <c r="D4" s="45"/>
      <c r="E4" s="45"/>
      <c r="F4" s="45"/>
      <c r="G4" s="45"/>
      <c r="H4" s="45"/>
      <c r="I4" s="45"/>
      <c r="J4" s="46"/>
    </row>
    <row r="6" spans="1:11">
      <c r="A6" s="6">
        <v>1</v>
      </c>
      <c r="B6" s="7" t="s">
        <v>0</v>
      </c>
      <c r="C6" s="7" t="s">
        <v>1</v>
      </c>
      <c r="D6" s="3"/>
      <c r="E6" s="8">
        <f>INT((C1-(INT(C1/1000000000000000)*1000000000000000))/1000000000000)</f>
        <v>999</v>
      </c>
      <c r="F6" s="9" t="s">
        <v>2</v>
      </c>
      <c r="G6" s="10">
        <f>INT(E6/100)*100</f>
        <v>900</v>
      </c>
      <c r="H6" s="9" t="str">
        <f>IF(AND(G6=100,G7=0,G8=0),IF(G6=0," ",LOOKUP(G6,A5:C50,B5:B50)),IF(G6=0," ",LOOKUP(G6,A5:C50,C5:C50)))</f>
        <v>Novecientos</v>
      </c>
      <c r="I6" s="11"/>
      <c r="J6" s="12" t="s">
        <v>3</v>
      </c>
      <c r="K6" s="3"/>
    </row>
    <row r="7" spans="1:11">
      <c r="A7" s="6">
        <v>2</v>
      </c>
      <c r="B7" s="7" t="s">
        <v>4</v>
      </c>
      <c r="C7" s="7" t="s">
        <v>4</v>
      </c>
      <c r="D7" s="3"/>
      <c r="E7" s="8">
        <f>+E6-G6</f>
        <v>99</v>
      </c>
      <c r="F7" s="9" t="s">
        <v>5</v>
      </c>
      <c r="G7" s="10">
        <f>INT(E7/10)*10</f>
        <v>90</v>
      </c>
      <c r="H7" s="9" t="str">
        <f>IF(OR(G7=10,G7=20),LOOKUP(E7,A5:C50,C5:C50),IF(AND(G7=100,G8=0,G9=0),IF(G7=0," ",LOOKUP(G7,A5:C50,B5:B50)),IF(G7=0," ",LOOKUP(G7,A5:C50,C5:C50))))</f>
        <v>Noventa</v>
      </c>
      <c r="I7" s="9" t="str">
        <f>IF(G8=0," ",IF(AND(G7&gt;20,G7&lt;=90),"y"," "))</f>
        <v>y</v>
      </c>
      <c r="J7" s="12"/>
      <c r="K7" s="3"/>
    </row>
    <row r="8" spans="1:11">
      <c r="A8" s="6">
        <v>3</v>
      </c>
      <c r="B8" s="7" t="s">
        <v>6</v>
      </c>
      <c r="C8" s="7" t="s">
        <v>6</v>
      </c>
      <c r="D8" s="3"/>
      <c r="E8" s="8">
        <f>+E7-G7</f>
        <v>9</v>
      </c>
      <c r="F8" s="9" t="s">
        <v>7</v>
      </c>
      <c r="G8" s="8">
        <f>INT(E8)</f>
        <v>9</v>
      </c>
      <c r="H8" s="9" t="str">
        <f>IF(OR(G7=10,G7=20)," ",IF(AND(G8=100,G9=0,G10=0),IF(G8=0," ",LOOKUP(G8,A5:C50,B5:B50)),IF(G8=0," ",LOOKUP(G8,A5:C50,B5:B50))))</f>
        <v>Nueve</v>
      </c>
      <c r="I8" s="9" t="str">
        <f>IF(AND(G6=0,G7=0,G8=1),"Billón",IF(SUM(G6:G8)=0," ","Billones"))</f>
        <v>Billones</v>
      </c>
      <c r="J8" s="12"/>
      <c r="K8" s="3"/>
    </row>
    <row r="9" spans="1:11" ht="15" customHeight="1">
      <c r="A9" s="6">
        <v>4</v>
      </c>
      <c r="B9" s="7" t="s">
        <v>8</v>
      </c>
      <c r="C9" s="7" t="s">
        <v>8</v>
      </c>
      <c r="D9" s="3"/>
      <c r="E9" s="13">
        <f>INT((C1-(INT(C1/1000000000000)*1000000000000))/1000000000)</f>
        <v>999</v>
      </c>
      <c r="F9" s="14" t="s">
        <v>2</v>
      </c>
      <c r="G9" s="15">
        <f>INT(E9/100)*100</f>
        <v>900</v>
      </c>
      <c r="H9" s="14" t="str">
        <f>IF(AND(G9=100,G10=0,G11=0),IF(G9=0," ",LOOKUP(G9,A5:C50,B5:B50)),IF(G9=0," ",LOOKUP(G9,A5:C50,C5:C50)))</f>
        <v>Novecientos</v>
      </c>
      <c r="I9" s="16"/>
      <c r="J9" s="17" t="s">
        <v>9</v>
      </c>
      <c r="K9" s="3"/>
    </row>
    <row r="10" spans="1:11">
      <c r="A10" s="6">
        <v>5</v>
      </c>
      <c r="B10" s="7" t="s">
        <v>10</v>
      </c>
      <c r="C10" s="7" t="s">
        <v>10</v>
      </c>
      <c r="D10" s="3"/>
      <c r="E10" s="13">
        <f>+E9-G9</f>
        <v>99</v>
      </c>
      <c r="F10" s="14" t="s">
        <v>5</v>
      </c>
      <c r="G10" s="15">
        <f>INT(E10/10)*10</f>
        <v>90</v>
      </c>
      <c r="H10" s="14" t="str">
        <f>IF(OR(G10=10,G10=20),LOOKUP(E10,A5:C50,C5:C50),IF(AND(G10=100,G11=0,G12=0),IF(G10=0," ",LOOKUP(G10,A5:C50,B5:B50)),IF(G10=0," ",LOOKUP(G10,A5:C50,C5:C50))))</f>
        <v>Noventa</v>
      </c>
      <c r="I10" s="14" t="str">
        <f>IF(G11=0," ",IF(AND(G10&gt;20,G10&lt;=90),"y"," "))</f>
        <v>y</v>
      </c>
      <c r="J10" s="17"/>
      <c r="K10" s="3"/>
    </row>
    <row r="11" spans="1:11">
      <c r="A11" s="6">
        <v>6</v>
      </c>
      <c r="B11" s="7" t="s">
        <v>11</v>
      </c>
      <c r="C11" s="7" t="s">
        <v>11</v>
      </c>
      <c r="D11" s="3"/>
      <c r="E11" s="13">
        <f>+E10-G10</f>
        <v>9</v>
      </c>
      <c r="F11" s="14" t="s">
        <v>7</v>
      </c>
      <c r="G11" s="13">
        <f>INT(E11)</f>
        <v>9</v>
      </c>
      <c r="H11" s="14" t="str">
        <f>IF(AND(G9=0,G10=0,G11=1)," ",IF(AND(G6=0,G7=0,G8=0,G9=0,G10=0,G11=1)," ",IF(OR(G10=10,G10=20)," ",IF(AND(G11=100,G12=0,G13=0),IF(G11=0," ",LOOKUP(G11,A5:C50,B5:B50)),IF(G11=0," ",LOOKUP(G11,A5:C50,B5:B50))))))</f>
        <v>Nueve</v>
      </c>
      <c r="I11" s="14" t="str">
        <f>IF(AND(G9=0,G10=0,G11=1),"Mil",IF(SUM(G9:G11)=0," ","Mil"))</f>
        <v>Mil</v>
      </c>
      <c r="J11" s="17"/>
      <c r="K11" s="3"/>
    </row>
    <row r="12" spans="1:11">
      <c r="A12" s="6">
        <v>7</v>
      </c>
      <c r="B12" s="7" t="s">
        <v>12</v>
      </c>
      <c r="C12" s="7" t="s">
        <v>12</v>
      </c>
      <c r="D12" s="3"/>
      <c r="E12" s="18">
        <f>INT((C1-(INT(C1/1000000000)*1000000000))/1000000)</f>
        <v>999</v>
      </c>
      <c r="F12" s="19" t="s">
        <v>2</v>
      </c>
      <c r="G12" s="20">
        <f>INT(E12/100)*100</f>
        <v>900</v>
      </c>
      <c r="H12" s="19" t="str">
        <f>IF(AND(G12=100,G13=0,G14=0),IF(G12=0," ",LOOKUP(G12,A5:C50,B5:B50)),IF(G12=0," ",LOOKUP(G12,A5:C50,C5:C50)))</f>
        <v>Novecientos</v>
      </c>
      <c r="I12" s="21"/>
      <c r="J12" s="22" t="s">
        <v>13</v>
      </c>
      <c r="K12" s="3"/>
    </row>
    <row r="13" spans="1:11">
      <c r="A13" s="6">
        <v>8</v>
      </c>
      <c r="B13" s="7" t="s">
        <v>14</v>
      </c>
      <c r="C13" s="7" t="s">
        <v>14</v>
      </c>
      <c r="D13" s="3"/>
      <c r="E13" s="18">
        <f>+E12-G12</f>
        <v>99</v>
      </c>
      <c r="F13" s="19" t="s">
        <v>5</v>
      </c>
      <c r="G13" s="20">
        <f>INT(E13/10)*10</f>
        <v>90</v>
      </c>
      <c r="H13" s="19" t="str">
        <f>IF(OR(G13=10,G13=20),LOOKUP(E13,A5:C50,C5:C50),IF(AND(G13=100,G14=0,G18=0),IF(G13=0," ",LOOKUP(G13,A5:C50,B5:B50)),IF(G13=0," ",LOOKUP(G13,A5:C50,C5:C50))))</f>
        <v>Noventa</v>
      </c>
      <c r="I13" s="19" t="str">
        <f>IF(G14=0," ",IF(AND(G13&gt;20,G13&lt;=90),"y"," "))</f>
        <v>y</v>
      </c>
      <c r="J13" s="22"/>
      <c r="K13" s="3"/>
    </row>
    <row r="14" spans="1:11">
      <c r="A14" s="6">
        <v>9</v>
      </c>
      <c r="B14" s="7" t="s">
        <v>15</v>
      </c>
      <c r="C14" s="7" t="s">
        <v>15</v>
      </c>
      <c r="D14" s="3"/>
      <c r="E14" s="18">
        <f>+E13-G13</f>
        <v>9</v>
      </c>
      <c r="F14" s="19" t="s">
        <v>7</v>
      </c>
      <c r="G14" s="18">
        <f>INT(E14)</f>
        <v>9</v>
      </c>
      <c r="H14" s="19" t="str">
        <f>IF(AND(G12=0,G13=0,G14=1),"Un",IF(AND(G9=0,G10=0,G11=0,G12=0,G13=0,G14=1)," ",IF(OR(G13=10,G13=20)," ",IF(AND(G14=100,G18=0,G25=0),IF(G14=0," ",LOOKUP(G14,A5:C50,B5:B50)),IF(G14=0," ",LOOKUP(G14,A5:C50,B5:B50))))))</f>
        <v>Nueve</v>
      </c>
      <c r="I14" s="19" t="str">
        <f>IF(AND(OR(G9&gt;0,G10&gt;0,G11&gt;0),G12=0,G13=0,G14=0),"Millones",IF(AND(G9=0,G10=0,G11=0,G12=0,G13=0,G14=1),"Millón",IF(SUM(G12:G14)=0," ","Millones")))</f>
        <v>Millones</v>
      </c>
      <c r="J14" s="22"/>
      <c r="K14" s="3"/>
    </row>
    <row r="15" spans="1:11">
      <c r="A15" s="6">
        <v>10</v>
      </c>
      <c r="B15" s="7" t="s">
        <v>16</v>
      </c>
      <c r="C15" s="7" t="s">
        <v>16</v>
      </c>
      <c r="D15" s="3"/>
      <c r="E15" s="23">
        <f>INT((C1-(INT(C1/1000000)*1000000))/1000)</f>
        <v>999</v>
      </c>
      <c r="F15" s="24" t="s">
        <v>2</v>
      </c>
      <c r="G15" s="25">
        <f>INT(E15/100)*100</f>
        <v>900</v>
      </c>
      <c r="H15" s="24" t="str">
        <f>IF(AND(G15=100,G16=0,G17=0),IF(G15=0," ",LOOKUP(G15,A5:C50,B5:B50)),IF(G15=0," ",LOOKUP(G15,A5:C50,C5:C50)))</f>
        <v>Novecientos</v>
      </c>
      <c r="I15" s="26"/>
      <c r="J15" s="27" t="s">
        <v>17</v>
      </c>
      <c r="K15" s="3"/>
    </row>
    <row r="16" spans="1:11">
      <c r="A16" s="6">
        <v>11</v>
      </c>
      <c r="B16" s="7" t="s">
        <v>18</v>
      </c>
      <c r="C16" s="7" t="s">
        <v>18</v>
      </c>
      <c r="D16" s="3"/>
      <c r="E16" s="23">
        <f>+E15-G15</f>
        <v>99</v>
      </c>
      <c r="F16" s="24" t="s">
        <v>5</v>
      </c>
      <c r="G16" s="25">
        <f>INT(E16/10)*10</f>
        <v>90</v>
      </c>
      <c r="H16" s="24" t="str">
        <f>IF(OR(G16=10,G16=20),LOOKUP(E16,A5:C50,C5:C50),IF(AND(G16=100,G17=0,F23=0),IF(G16=0," ",LOOKUP(G16,A5:C50,B5:B50)),IF(G16=0," ",LOOKUP(G16,A5:C50,C5:C50))))</f>
        <v>Noventa</v>
      </c>
      <c r="I16" s="24" t="str">
        <f>IF(G17=0," ",IF(AND(G16&gt;20,G16&lt;=90),"y"," "))</f>
        <v>y</v>
      </c>
      <c r="J16" s="27"/>
      <c r="K16" s="3"/>
    </row>
    <row r="17" spans="1:11">
      <c r="A17" s="6">
        <v>12</v>
      </c>
      <c r="B17" s="7" t="s">
        <v>19</v>
      </c>
      <c r="C17" s="7" t="s">
        <v>19</v>
      </c>
      <c r="D17" s="3"/>
      <c r="E17" s="23">
        <f>+E16-G16</f>
        <v>9</v>
      </c>
      <c r="F17" s="24" t="s">
        <v>7</v>
      </c>
      <c r="G17" s="23">
        <f>INT(E17)</f>
        <v>9</v>
      </c>
      <c r="H17" s="24" t="str">
        <f>IF(AND(G15=0,G16=0,G17=1)," ",IF(AND(G12=0,G13=0,G14=0,G15=0,G16=0,G17=1)," ",IF(OR(G16=10,G16=20)," ",IF(AND(G17=100,F23=0,F24=0),IF(G17=0," ",LOOKUP(G17,A5:C50,B5:B50)),IF(G17=0," ",LOOKUP(G17,A5:C50,B5:B50))))))</f>
        <v>Nueve</v>
      </c>
      <c r="I17" s="24" t="str">
        <f>IF(AND(G15=0,G16=0,G17=1),"Mil",IF(SUM(G15:G17)=0," ","Mil"))</f>
        <v>Mil</v>
      </c>
      <c r="J17" s="27"/>
      <c r="K17" s="3"/>
    </row>
    <row r="18" spans="1:11">
      <c r="A18" s="6">
        <v>13</v>
      </c>
      <c r="B18" s="7" t="s">
        <v>20</v>
      </c>
      <c r="C18" s="7" t="s">
        <v>20</v>
      </c>
      <c r="D18" s="3"/>
      <c r="E18" s="28">
        <f>INT((C1-(INT(C1/1000)*1000))/1)</f>
        <v>999</v>
      </c>
      <c r="F18" s="29" t="s">
        <v>2</v>
      </c>
      <c r="G18" s="30">
        <f>INT(E18/100)*100</f>
        <v>900</v>
      </c>
      <c r="H18" s="29" t="str">
        <f>IF(AND(G18=100,G19=0,G20=0),IF(G18=0," ",LOOKUP(G18,A5:C50,B5:B50)),IF(G18=0," ",LOOKUP(G18,A5:C50,C5:C50)))</f>
        <v>Novecientos</v>
      </c>
      <c r="I18" s="31"/>
      <c r="J18" s="32" t="s">
        <v>21</v>
      </c>
      <c r="K18" s="3"/>
    </row>
    <row r="19" spans="1:11">
      <c r="A19" s="6">
        <v>14</v>
      </c>
      <c r="B19" s="7" t="s">
        <v>22</v>
      </c>
      <c r="C19" s="7" t="s">
        <v>22</v>
      </c>
      <c r="D19" s="3"/>
      <c r="E19" s="28">
        <f>+E18-G18</f>
        <v>99</v>
      </c>
      <c r="F19" s="29" t="s">
        <v>5</v>
      </c>
      <c r="G19" s="30">
        <f>INT(E19/10)*10</f>
        <v>90</v>
      </c>
      <c r="H19" s="29" t="str">
        <f>IF(OR(G19=10,G19=20),LOOKUP(E19,A5:C50,C5:C50),IF(AND(G19=100,G20=0,G30=0),IF(G19=0," ",LOOKUP(G19,A5:C50,B5:B50)),IF(G19=0," ",LOOKUP(G19,A5:C50,C5:C50))))</f>
        <v>Noventa</v>
      </c>
      <c r="I19" s="29" t="str">
        <f>IF(G20=0," ",IF(AND(G19&gt;20,G19&lt;=90),"y"," "))</f>
        <v>y</v>
      </c>
      <c r="J19" s="32"/>
      <c r="K19" s="3"/>
    </row>
    <row r="20" spans="1:11">
      <c r="A20" s="6">
        <v>15</v>
      </c>
      <c r="B20" s="7" t="s">
        <v>23</v>
      </c>
      <c r="C20" s="7" t="s">
        <v>23</v>
      </c>
      <c r="D20" s="3"/>
      <c r="E20" s="28">
        <f>+E19-G19</f>
        <v>9</v>
      </c>
      <c r="F20" s="29" t="s">
        <v>7</v>
      </c>
      <c r="G20" s="28">
        <f>INT(E20)</f>
        <v>9</v>
      </c>
      <c r="H20" s="29" t="str">
        <f>IF(AND(G18=0,G19=0,G20=1),"Un",IF(AND(G15=0,G16=0,G17=0,G18=0,G19=0,G20=1)," ",IF(OR(G19=10,G19=20)," ",IF(AND(G20=100,G30=0,G31=0),IF(G20=0," ",LOOKUP(G20,A5:C50,B5:B50)),IF(G20=0," ",LOOKUP(G20,A5:C50,B5:B50))))))</f>
        <v>Nueve</v>
      </c>
      <c r="I20" s="29"/>
      <c r="J20" s="32"/>
      <c r="K20" s="3"/>
    </row>
    <row r="21" spans="1:11">
      <c r="A21" s="6">
        <v>16</v>
      </c>
      <c r="B21" s="7" t="s">
        <v>24</v>
      </c>
      <c r="C21" s="7" t="s">
        <v>24</v>
      </c>
      <c r="D21" s="3"/>
      <c r="E21" s="3"/>
      <c r="F21" s="3"/>
      <c r="G21" s="3"/>
      <c r="H21" s="3"/>
      <c r="I21" s="3"/>
      <c r="J21" s="3"/>
      <c r="K21" s="3"/>
    </row>
    <row r="22" spans="1:11">
      <c r="A22" s="6">
        <v>17</v>
      </c>
      <c r="B22" s="7" t="s">
        <v>25</v>
      </c>
      <c r="C22" s="7" t="s">
        <v>25</v>
      </c>
      <c r="D22" s="3"/>
      <c r="E22" s="3"/>
      <c r="F22" s="3"/>
      <c r="G22" s="3"/>
      <c r="H22" s="3"/>
      <c r="I22" s="3"/>
      <c r="J22" s="3"/>
      <c r="K22" s="3"/>
    </row>
    <row r="23" spans="1:11" ht="15.75">
      <c r="A23" s="6">
        <v>18</v>
      </c>
      <c r="B23" s="7" t="s">
        <v>26</v>
      </c>
      <c r="C23" s="7" t="s">
        <v>26</v>
      </c>
      <c r="D23" s="3"/>
      <c r="E23" s="3"/>
      <c r="F23" s="5"/>
      <c r="G23" s="3"/>
      <c r="H23" s="3"/>
      <c r="I23" s="3"/>
      <c r="J23" s="3"/>
      <c r="K23" s="3"/>
    </row>
    <row r="24" spans="1:11">
      <c r="A24" s="6">
        <v>19</v>
      </c>
      <c r="B24" s="7" t="s">
        <v>27</v>
      </c>
      <c r="C24" s="7" t="s">
        <v>27</v>
      </c>
      <c r="D24" s="3"/>
      <c r="E24" s="3"/>
      <c r="F24" s="3"/>
      <c r="G24" s="3"/>
      <c r="H24" s="3"/>
      <c r="I24" s="3"/>
      <c r="J24" s="3"/>
      <c r="K24" s="3"/>
    </row>
    <row r="25" spans="1:11">
      <c r="A25" s="6">
        <v>20</v>
      </c>
      <c r="B25" s="7" t="s">
        <v>28</v>
      </c>
      <c r="C25" s="7" t="s">
        <v>28</v>
      </c>
      <c r="D25" s="33" t="str">
        <f>H6&amp;" "&amp;H7&amp;" "&amp;I7&amp;" "&amp;" "&amp;H8&amp;" "&amp;I8&amp;" "&amp;H9&amp;" "&amp;H10&amp;" "&amp;I10&amp;" "&amp;" "&amp;H11&amp;" "&amp;I11&amp;" "&amp;H12&amp;" "&amp;H13&amp;" "&amp;I13&amp;" "&amp;H14&amp;" "&amp;I14&amp;" "&amp;H15&amp;" "&amp;H16&amp;" "&amp;I16&amp;" "&amp;H17&amp;" "&amp;I17&amp;" "&amp;H18&amp;" "&amp;H19&amp;" "&amp;I19&amp;" "&amp;H20&amp;" "&amp;H27</f>
        <v>Novecientos Noventa y  Nueve Billones Novecientos Noventa y  Nueve Mil Novecientos Noventa y Nueve Millones Novecientos Noventa y Nueve Mil Novecientos Noventa y Nueve Pesos M/Cte</v>
      </c>
      <c r="E25" s="33"/>
      <c r="F25" s="33"/>
      <c r="G25" s="33"/>
      <c r="H25" s="33"/>
      <c r="I25" s="33"/>
      <c r="J25" s="33"/>
      <c r="K25" s="33"/>
    </row>
    <row r="26" spans="1:11">
      <c r="A26" s="6">
        <v>21</v>
      </c>
      <c r="B26" s="7" t="s">
        <v>29</v>
      </c>
      <c r="C26" s="7" t="s">
        <v>30</v>
      </c>
      <c r="D26" s="33"/>
      <c r="E26" s="33"/>
      <c r="F26" s="33"/>
      <c r="G26" s="33"/>
      <c r="H26" s="33"/>
      <c r="I26" s="33"/>
      <c r="J26" s="33"/>
      <c r="K26" s="33"/>
    </row>
    <row r="27" spans="1:11">
      <c r="A27" s="6">
        <v>22</v>
      </c>
      <c r="B27" s="7" t="s">
        <v>31</v>
      </c>
      <c r="C27" s="7" t="s">
        <v>31</v>
      </c>
      <c r="D27" s="3"/>
      <c r="E27" s="3"/>
      <c r="F27" s="3"/>
      <c r="G27" s="3"/>
      <c r="H27" s="34" t="str">
        <f>IF(F28&lt;&gt;0,"de Pesos M/Cte",IF(C1=1,"Peso M/Cte","Pesos M/Cte"))</f>
        <v>Pesos M/Cte</v>
      </c>
      <c r="I27" s="3"/>
      <c r="J27" s="3"/>
      <c r="K27" s="3"/>
    </row>
    <row r="28" spans="1:11">
      <c r="A28" s="6">
        <v>23</v>
      </c>
      <c r="B28" s="7" t="s">
        <v>32</v>
      </c>
      <c r="C28" s="7" t="s">
        <v>32</v>
      </c>
      <c r="D28" s="3"/>
      <c r="E28" s="40">
        <f>C1/1000000</f>
        <v>999999999.99999905</v>
      </c>
      <c r="F28" s="35">
        <f>IF(E28=INT(E28),"De Pesos M/Cte",0)</f>
        <v>0</v>
      </c>
      <c r="G28" s="3"/>
      <c r="H28" s="3"/>
      <c r="I28" s="3"/>
      <c r="J28" s="3"/>
      <c r="K28" s="3"/>
    </row>
    <row r="29" spans="1:11">
      <c r="A29" s="6">
        <v>24</v>
      </c>
      <c r="B29" s="7" t="s">
        <v>33</v>
      </c>
      <c r="C29" s="7" t="s">
        <v>33</v>
      </c>
      <c r="D29" s="3"/>
      <c r="E29" s="3"/>
      <c r="F29" s="3"/>
      <c r="G29" s="3"/>
      <c r="H29" s="3"/>
      <c r="I29" s="3"/>
      <c r="J29" s="3"/>
      <c r="K29" s="3"/>
    </row>
    <row r="30" spans="1:11">
      <c r="A30" s="6">
        <v>25</v>
      </c>
      <c r="B30" s="7" t="s">
        <v>34</v>
      </c>
      <c r="C30" s="7" t="s">
        <v>34</v>
      </c>
      <c r="D30" s="3"/>
      <c r="E30" s="3"/>
      <c r="F30" s="3"/>
      <c r="G30" s="3"/>
      <c r="H30" s="3"/>
      <c r="I30" s="3"/>
      <c r="J30" s="3"/>
      <c r="K30" s="3"/>
    </row>
    <row r="31" spans="1:11">
      <c r="A31" s="6">
        <v>26</v>
      </c>
      <c r="B31" s="7" t="s">
        <v>35</v>
      </c>
      <c r="C31" s="7" t="s">
        <v>35</v>
      </c>
      <c r="D31" s="3"/>
      <c r="E31" s="3"/>
      <c r="F31" s="3"/>
      <c r="G31" s="3"/>
      <c r="H31" s="3"/>
      <c r="I31" s="3"/>
      <c r="J31" s="3"/>
      <c r="K31" s="3"/>
    </row>
    <row r="32" spans="1:11">
      <c r="A32" s="6">
        <v>27</v>
      </c>
      <c r="B32" s="7" t="s">
        <v>36</v>
      </c>
      <c r="C32" s="7" t="s">
        <v>36</v>
      </c>
      <c r="D32" s="3"/>
      <c r="E32" s="3"/>
      <c r="F32" s="3"/>
      <c r="G32" s="3"/>
      <c r="H32" s="3"/>
      <c r="I32" s="3"/>
      <c r="J32" s="3"/>
      <c r="K32" s="3"/>
    </row>
    <row r="33" spans="1:11">
      <c r="A33" s="6">
        <v>28</v>
      </c>
      <c r="B33" s="7" t="s">
        <v>37</v>
      </c>
      <c r="C33" s="7" t="s">
        <v>37</v>
      </c>
      <c r="D33" s="3"/>
      <c r="E33" s="3"/>
      <c r="F33" s="3"/>
      <c r="G33" s="3"/>
      <c r="H33" s="3"/>
      <c r="I33" s="3"/>
      <c r="J33" s="3"/>
      <c r="K33" s="3"/>
    </row>
    <row r="34" spans="1:11">
      <c r="A34" s="6">
        <v>29</v>
      </c>
      <c r="B34" s="7" t="s">
        <v>38</v>
      </c>
      <c r="C34" s="7" t="s">
        <v>38</v>
      </c>
      <c r="D34" s="3"/>
      <c r="E34" s="3"/>
      <c r="F34" s="3"/>
      <c r="G34" s="3"/>
      <c r="H34" s="3"/>
      <c r="I34" s="3"/>
      <c r="J34" s="3"/>
      <c r="K34" s="3"/>
    </row>
    <row r="35" spans="1:11">
      <c r="A35" s="6">
        <v>30</v>
      </c>
      <c r="B35" s="7" t="s">
        <v>39</v>
      </c>
      <c r="C35" s="7" t="s">
        <v>39</v>
      </c>
      <c r="D35" s="3"/>
      <c r="E35" s="3"/>
      <c r="F35" s="3"/>
      <c r="G35" s="3"/>
      <c r="H35" s="3"/>
      <c r="I35" s="3"/>
      <c r="J35" s="3"/>
      <c r="K35" s="3"/>
    </row>
    <row r="36" spans="1:11">
      <c r="A36" s="6">
        <v>40</v>
      </c>
      <c r="B36" s="7" t="s">
        <v>40</v>
      </c>
      <c r="C36" s="7" t="s">
        <v>40</v>
      </c>
      <c r="D36" s="3"/>
      <c r="E36" s="3"/>
      <c r="F36" s="3"/>
      <c r="G36" s="3"/>
      <c r="H36" s="3"/>
      <c r="I36" s="3"/>
      <c r="J36" s="3"/>
      <c r="K36" s="3"/>
    </row>
    <row r="37" spans="1:11">
      <c r="A37" s="6">
        <v>50</v>
      </c>
      <c r="B37" s="7" t="s">
        <v>41</v>
      </c>
      <c r="C37" s="7" t="s">
        <v>41</v>
      </c>
      <c r="D37" s="3"/>
      <c r="E37" s="3"/>
      <c r="F37" s="3"/>
      <c r="G37" s="3"/>
      <c r="H37" s="3"/>
      <c r="I37" s="3"/>
      <c r="J37" s="3"/>
      <c r="K37" s="3"/>
    </row>
    <row r="38" spans="1:11">
      <c r="A38" s="6">
        <v>60</v>
      </c>
      <c r="B38" s="7" t="s">
        <v>42</v>
      </c>
      <c r="C38" s="7" t="s">
        <v>42</v>
      </c>
      <c r="D38" s="3"/>
      <c r="E38" s="3"/>
      <c r="F38" s="3"/>
      <c r="G38" s="3"/>
      <c r="H38" s="3"/>
      <c r="I38" s="3"/>
      <c r="J38" s="3"/>
      <c r="K38" s="3"/>
    </row>
    <row r="39" spans="1:11">
      <c r="A39" s="6">
        <v>70</v>
      </c>
      <c r="B39" s="7" t="s">
        <v>43</v>
      </c>
      <c r="C39" s="7" t="s">
        <v>43</v>
      </c>
      <c r="D39" s="3"/>
      <c r="E39" s="3"/>
      <c r="F39" s="3"/>
      <c r="G39" s="3"/>
      <c r="H39" s="3"/>
      <c r="I39" s="3"/>
      <c r="J39" s="3"/>
      <c r="K39" s="3"/>
    </row>
    <row r="40" spans="1:11">
      <c r="A40" s="6">
        <v>80</v>
      </c>
      <c r="B40" s="7" t="s">
        <v>44</v>
      </c>
      <c r="C40" s="7" t="s">
        <v>44</v>
      </c>
      <c r="D40" s="3"/>
      <c r="E40" s="3"/>
      <c r="F40" s="3"/>
      <c r="G40" s="3"/>
      <c r="H40" s="3"/>
      <c r="I40" s="3"/>
      <c r="J40" s="3"/>
      <c r="K40" s="3"/>
    </row>
    <row r="41" spans="1:11">
      <c r="A41" s="6">
        <v>90</v>
      </c>
      <c r="B41" s="7" t="s">
        <v>45</v>
      </c>
      <c r="C41" s="7" t="s">
        <v>45</v>
      </c>
      <c r="D41" s="3"/>
      <c r="E41" s="3"/>
      <c r="F41" s="3"/>
      <c r="G41" s="3"/>
      <c r="H41" s="3"/>
      <c r="I41" s="3"/>
      <c r="J41" s="3"/>
      <c r="K41" s="3"/>
    </row>
    <row r="42" spans="1:11">
      <c r="A42" s="6">
        <v>100</v>
      </c>
      <c r="B42" s="7" t="s">
        <v>46</v>
      </c>
      <c r="C42" s="7" t="s">
        <v>47</v>
      </c>
      <c r="D42" s="3"/>
      <c r="E42" s="3"/>
      <c r="F42" s="3"/>
      <c r="G42" s="3"/>
      <c r="H42" s="3"/>
      <c r="I42" s="3"/>
      <c r="J42" s="3"/>
      <c r="K42" s="3"/>
    </row>
    <row r="43" spans="1:11">
      <c r="A43" s="6">
        <v>200</v>
      </c>
      <c r="B43" s="7" t="s">
        <v>48</v>
      </c>
      <c r="C43" s="7" t="s">
        <v>48</v>
      </c>
      <c r="D43" s="3"/>
      <c r="E43" s="3"/>
      <c r="F43" s="3"/>
      <c r="G43" s="3"/>
      <c r="H43" s="3"/>
      <c r="I43" s="3"/>
      <c r="J43" s="3"/>
      <c r="K43" s="3"/>
    </row>
    <row r="44" spans="1:11">
      <c r="A44" s="6">
        <v>300</v>
      </c>
      <c r="B44" s="7" t="s">
        <v>49</v>
      </c>
      <c r="C44" s="7" t="s">
        <v>49</v>
      </c>
      <c r="D44" s="3"/>
      <c r="E44" s="3"/>
      <c r="F44" s="3"/>
      <c r="G44" s="3"/>
      <c r="H44" s="3"/>
      <c r="I44" s="3"/>
      <c r="J44" s="3"/>
      <c r="K44" s="3"/>
    </row>
    <row r="45" spans="1:11">
      <c r="A45" s="6">
        <v>400</v>
      </c>
      <c r="B45" s="7" t="s">
        <v>50</v>
      </c>
      <c r="C45" s="7" t="s">
        <v>50</v>
      </c>
      <c r="D45" s="3"/>
      <c r="E45" s="3"/>
      <c r="F45" s="3"/>
      <c r="G45" s="3"/>
      <c r="H45" s="3"/>
      <c r="I45" s="3"/>
      <c r="J45" s="3"/>
      <c r="K45" s="3"/>
    </row>
    <row r="46" spans="1:11">
      <c r="A46" s="6">
        <v>500</v>
      </c>
      <c r="B46" s="7" t="s">
        <v>51</v>
      </c>
      <c r="C46" s="7" t="s">
        <v>51</v>
      </c>
      <c r="D46" s="3"/>
      <c r="E46" s="3"/>
      <c r="F46" s="3"/>
      <c r="G46" s="3"/>
      <c r="H46" s="3"/>
      <c r="I46" s="3"/>
      <c r="J46" s="3"/>
      <c r="K46" s="3"/>
    </row>
    <row r="47" spans="1:11">
      <c r="A47" s="6">
        <v>600</v>
      </c>
      <c r="B47" s="7" t="s">
        <v>52</v>
      </c>
      <c r="C47" s="7" t="s">
        <v>52</v>
      </c>
      <c r="D47" s="3"/>
      <c r="E47" s="3"/>
      <c r="F47" s="3"/>
      <c r="G47" s="3"/>
      <c r="H47" s="3"/>
      <c r="I47" s="3"/>
      <c r="J47" s="3"/>
      <c r="K47" s="3"/>
    </row>
    <row r="48" spans="1:11">
      <c r="A48" s="6">
        <v>700</v>
      </c>
      <c r="B48" s="7" t="s">
        <v>53</v>
      </c>
      <c r="C48" s="7" t="s">
        <v>53</v>
      </c>
      <c r="D48" s="3"/>
      <c r="E48" s="3"/>
      <c r="F48" s="3"/>
      <c r="G48" s="3"/>
      <c r="H48" s="3"/>
      <c r="I48" s="3"/>
      <c r="J48" s="3"/>
      <c r="K48" s="3"/>
    </row>
    <row r="49" spans="1:11">
      <c r="A49" s="6">
        <v>800</v>
      </c>
      <c r="B49" s="7" t="s">
        <v>54</v>
      </c>
      <c r="C49" s="7" t="s">
        <v>54</v>
      </c>
      <c r="D49" s="3"/>
      <c r="E49" s="3"/>
      <c r="F49" s="3"/>
      <c r="G49" s="3"/>
      <c r="H49" s="3"/>
      <c r="I49" s="3"/>
      <c r="J49" s="3"/>
      <c r="K49" s="3"/>
    </row>
    <row r="50" spans="1:11">
      <c r="A50" s="6">
        <v>900</v>
      </c>
      <c r="B50" s="7" t="s">
        <v>55</v>
      </c>
      <c r="C50" s="7" t="s">
        <v>55</v>
      </c>
      <c r="D50" s="3"/>
      <c r="E50" s="3"/>
      <c r="F50" s="3"/>
      <c r="G50" s="3"/>
      <c r="H50" s="3"/>
      <c r="I50" s="3"/>
      <c r="J50" s="3"/>
      <c r="K50" s="3"/>
    </row>
    <row r="51" spans="1:11">
      <c r="A51" s="1"/>
      <c r="B51" s="2"/>
      <c r="C51" s="2"/>
      <c r="D51" s="3"/>
      <c r="E51" s="3"/>
      <c r="F51" s="3"/>
      <c r="G51" s="3"/>
      <c r="H51" s="3"/>
      <c r="I51" s="3"/>
      <c r="J51" s="3"/>
      <c r="K51" s="3"/>
    </row>
    <row r="52" spans="1:1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</sheetData>
  <mergeCells count="10">
    <mergeCell ref="J18:J20"/>
    <mergeCell ref="D25:K26"/>
    <mergeCell ref="A1:B1"/>
    <mergeCell ref="C1:D1"/>
    <mergeCell ref="A3:B3"/>
    <mergeCell ref="C3:J4"/>
    <mergeCell ref="J6:J8"/>
    <mergeCell ref="J9:J11"/>
    <mergeCell ref="J12:J14"/>
    <mergeCell ref="J15:J17"/>
  </mergeCells>
  <dataValidations count="1">
    <dataValidation type="whole" operator="greaterThan" allowBlank="1" showInputMessage="1" showErrorMessage="1" errorTitle="Gerencie.com" error="Numeros enteros mayores que 0" promptTitle="Gerencie.com" prompt="Digite el valor" sqref="C1:D1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Convertidor de numero en letras</vt:lpstr>
    </vt:vector>
  </TitlesOfParts>
  <Company>Familiar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Mosquera</dc:creator>
  <cp:lastModifiedBy>Jairo Mosquera</cp:lastModifiedBy>
  <dcterms:created xsi:type="dcterms:W3CDTF">2009-02-23T20:25:13Z</dcterms:created>
  <dcterms:modified xsi:type="dcterms:W3CDTF">2009-02-23T21:48:28Z</dcterms:modified>
</cp:coreProperties>
</file>