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dora" sheetId="1" state="visible" r:id="rId1"/>
    <sheet xmlns:r="http://schemas.openxmlformats.org/officeDocument/2006/relationships" name="Tabla de retención" sheetId="2" state="visible" r:id="rId2"/>
    <sheet xmlns:r="http://schemas.openxmlformats.org/officeDocument/2006/relationships" name="Base desde el total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</font>
    <font>
      <b val="1"/>
      <color rgb="00FFFFFF"/>
    </font>
    <font>
      <i val="1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3864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3" fontId="0" fillId="2" borderId="1" pivotButton="0" quotePrefix="0" xfId="0"/>
    <xf numFmtId="9" fontId="0" fillId="2" borderId="1" pivotButton="0" quotePrefix="0" xfId="0"/>
    <xf numFmtId="3" fontId="0" fillId="4" borderId="1" pivotButton="0" quotePrefix="0" xfId="0"/>
    <xf numFmtId="0" fontId="3" fillId="0" borderId="0" pivotButton="0" quotePrefix="0" xfId="0"/>
    <xf numFmtId="3" fontId="3" fillId="4" borderId="1" pivotButton="0" quotePrefix="0" xfId="0"/>
    <xf numFmtId="164" fontId="0" fillId="4" borderId="1" pivotButton="0" quotePrefix="0" xfId="0"/>
    <xf numFmtId="2" fontId="0" fillId="2" borderId="1" pivotButton="0" quotePrefix="0" xfId="0"/>
    <xf numFmtId="0" fontId="5" fillId="0" borderId="0" pivotButton="0" quotePrefix="0" xfId="0"/>
    <xf numFmtId="0" fontId="4" fillId="3" borderId="1" applyAlignment="1" pivotButton="0" quotePrefix="0" xfId="0">
      <alignment vertical="center" wrapText="1"/>
    </xf>
    <xf numFmtId="164" fontId="0" fillId="2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52" customWidth="1" min="1" max="1"/>
    <col width="34" customWidth="1" min="2" max="2"/>
  </cols>
  <sheetData>
    <row r="1">
      <c r="A1" s="1" t="inlineStr">
        <is>
          <t>IVA y retenciones en una compra</t>
        </is>
      </c>
    </row>
    <row r="2">
      <c r="A2" s="2" t="inlineStr">
        <is>
          <t>Gerencie.com. Elija el concepto y escriba la base. Las celdas verdes se calculan.</t>
        </is>
      </c>
    </row>
    <row r="4">
      <c r="A4" t="inlineStr">
        <is>
          <t>Concepto</t>
        </is>
      </c>
      <c r="B4" s="3" t="inlineStr">
        <is>
          <t>Servicios generales - declarante</t>
        </is>
      </c>
    </row>
    <row r="5">
      <c r="A5" t="inlineStr">
        <is>
          <t>Valor de la compra o servicio antes de IVA (base)</t>
        </is>
      </c>
      <c r="B5" s="4" t="n">
        <v>2000000</v>
      </c>
    </row>
    <row r="6">
      <c r="A6" t="inlineStr">
        <is>
          <t>Tarifa de IVA</t>
        </is>
      </c>
      <c r="B6" s="5" t="n">
        <v>0.19</v>
      </c>
    </row>
    <row r="7">
      <c r="A7" t="inlineStr">
        <is>
          <t>IVA</t>
        </is>
      </c>
      <c r="B7" s="6">
        <f>ROUND(B5*B6,0)</f>
        <v/>
      </c>
    </row>
    <row r="8">
      <c r="A8" s="7" t="inlineStr">
        <is>
          <t>Total factura</t>
        </is>
      </c>
      <c r="B8" s="8">
        <f>B5+B7</f>
        <v/>
      </c>
    </row>
    <row r="9">
      <c r="A9" t="inlineStr">
        <is>
          <t>Base mínima de retención del concepto</t>
        </is>
      </c>
      <c r="B9" s="6">
        <f>VLOOKUP(B4,'Tabla de retención'!$A$6:$D$14,3,FALSE)</f>
        <v/>
      </c>
    </row>
    <row r="10">
      <c r="A10" t="inlineStr">
        <is>
          <t>Tarifa de retención en la fuente</t>
        </is>
      </c>
      <c r="B10" s="9">
        <f>VLOOKUP(B4,'Tabla de retención'!$A$6:$D$14,4,FALSE)</f>
        <v/>
      </c>
    </row>
    <row r="11">
      <c r="A11" t="inlineStr">
        <is>
          <t>Retención en la fuente (renta)</t>
        </is>
      </c>
      <c r="B11" s="6">
        <f>IF(B5&gt;=B9,ROUND(B5*B10,0),0)</f>
        <v/>
      </c>
    </row>
    <row r="12">
      <c r="A12" t="inlineStr">
        <is>
          <t>¿El comprador practica retención de IVA? (Sí/No)</t>
        </is>
      </c>
      <c r="B12" s="3" t="inlineStr">
        <is>
          <t>Sí</t>
        </is>
      </c>
    </row>
    <row r="13">
      <c r="A13" t="inlineStr">
        <is>
          <t>Porcentaje de retención de IVA</t>
        </is>
      </c>
      <c r="B13" s="5" t="n">
        <v>0.15</v>
      </c>
    </row>
    <row r="14">
      <c r="A14" t="inlineStr">
        <is>
          <t>Retención de IVA (reteIVA)</t>
        </is>
      </c>
      <c r="B14" s="6">
        <f>IF(AND(B12="Sí",B5&gt;=B9),ROUND(B7*B13,0),0)</f>
        <v/>
      </c>
    </row>
    <row r="15">
      <c r="A15" t="inlineStr">
        <is>
          <t>Tarifa de reteICA (por mil, según el municipio)</t>
        </is>
      </c>
      <c r="B15" s="10" t="n">
        <v>9.66</v>
      </c>
    </row>
    <row r="16">
      <c r="A16" t="inlineStr">
        <is>
          <t>Retención de ICA (reteICA)</t>
        </is>
      </c>
      <c r="B16" s="6">
        <f>IF(B5&gt;=B9,ROUND(B5*B15/1000,0),0)</f>
        <v/>
      </c>
    </row>
    <row r="17">
      <c r="A17" s="7" t="inlineStr">
        <is>
          <t>Total retenciones</t>
        </is>
      </c>
      <c r="B17" s="8">
        <f>B11+B14+B16</f>
        <v/>
      </c>
    </row>
    <row r="18">
      <c r="A18" s="7" t="inlineStr">
        <is>
          <t>Valor neto a pagar al proveedor</t>
        </is>
      </c>
      <c r="B18" s="8">
        <f>B8-B17</f>
        <v/>
      </c>
    </row>
    <row r="21">
      <c r="A21" s="11" t="inlineStr">
        <is>
          <t>La retención de IVA solo la practican los agentes retenedores (art. 437-2 E.T.). La tarifa de reteICA depende del municipio y de la actividad.</t>
        </is>
      </c>
    </row>
    <row r="22">
      <c r="A22" s="11" t="inlineStr">
        <is>
          <t>Las bases mínimas se aplican por operación. Esta calculadora no cubre retenciones por salarios, dividendos, activos fijos ni otros conceptos especiales.</t>
        </is>
      </c>
    </row>
  </sheetData>
  <dataValidations count="2">
    <dataValidation sqref="B4" showDropDown="0" showInputMessage="0" showErrorMessage="0" allowBlank="0" type="list">
      <formula1>='Tabla de retención'!$A$6:$A$14</formula1>
    </dataValidation>
    <dataValidation sqref="B12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16" customWidth="1" min="3" max="3"/>
    <col width="10" customWidth="1" min="4" max="4"/>
  </cols>
  <sheetData>
    <row r="1">
      <c r="A1" s="1" t="inlineStr">
        <is>
          <t>Conceptos, bases mínimas y tarifas de retención en la fuente</t>
        </is>
      </c>
    </row>
    <row r="2">
      <c r="A2" s="2" t="inlineStr">
        <is>
          <t>Valores para 2026 con el decreto 572 de 2025. VERIFIQUE la vigencia antes de usar: las bases y tarifas cambian por decreto y el decreto 572 tiene un proceso de nulidad en curso.</t>
        </is>
      </c>
    </row>
    <row r="3">
      <c r="A3" s="7" t="inlineStr">
        <is>
          <t>UVT del año:</t>
        </is>
      </c>
      <c r="B3" s="4" t="n">
        <v>52374</v>
      </c>
    </row>
    <row r="5">
      <c r="A5" s="12" t="inlineStr">
        <is>
          <t>Concepto</t>
        </is>
      </c>
      <c r="B5" s="12" t="inlineStr">
        <is>
          <t>Base mínima (UVT)</t>
        </is>
      </c>
      <c r="C5" s="12" t="inlineStr">
        <is>
          <t>Base mínima ($)</t>
        </is>
      </c>
      <c r="D5" s="12" t="inlineStr">
        <is>
          <t>Tarifa</t>
        </is>
      </c>
    </row>
    <row r="6">
      <c r="A6" s="3" t="inlineStr">
        <is>
          <t>Compras generales - declarante</t>
        </is>
      </c>
      <c r="B6" s="3" t="n">
        <v>10</v>
      </c>
      <c r="C6" s="6">
        <f>B6*$B$3</f>
        <v/>
      </c>
      <c r="D6" s="13" t="n">
        <v>0.025</v>
      </c>
    </row>
    <row r="7">
      <c r="A7" s="3" t="inlineStr">
        <is>
          <t>Compras generales - no declarante</t>
        </is>
      </c>
      <c r="B7" s="3" t="n">
        <v>10</v>
      </c>
      <c r="C7" s="6">
        <f>B7*$B$3</f>
        <v/>
      </c>
      <c r="D7" s="13" t="n">
        <v>0.035</v>
      </c>
    </row>
    <row r="8">
      <c r="A8" s="3" t="inlineStr">
        <is>
          <t>Servicios generales - declarante</t>
        </is>
      </c>
      <c r="B8" s="3" t="n">
        <v>2</v>
      </c>
      <c r="C8" s="6">
        <f>B8*$B$3</f>
        <v/>
      </c>
      <c r="D8" s="13" t="n">
        <v>0.04</v>
      </c>
    </row>
    <row r="9">
      <c r="A9" s="3" t="inlineStr">
        <is>
          <t>Servicios generales - no declarante</t>
        </is>
      </c>
      <c r="B9" s="3" t="n">
        <v>2</v>
      </c>
      <c r="C9" s="6">
        <f>B9*$B$3</f>
        <v/>
      </c>
      <c r="D9" s="13" t="n">
        <v>0.06</v>
      </c>
    </row>
    <row r="10">
      <c r="A10" s="3" t="inlineStr">
        <is>
          <t>Honorarios y comisiones - persona jurídica</t>
        </is>
      </c>
      <c r="B10" s="3" t="n">
        <v>0</v>
      </c>
      <c r="C10" s="6">
        <f>B10*$B$3</f>
        <v/>
      </c>
      <c r="D10" s="13" t="n">
        <v>0.11</v>
      </c>
    </row>
    <row r="11">
      <c r="A11" s="3" t="inlineStr">
        <is>
          <t>Honorarios y comisiones - persona natural</t>
        </is>
      </c>
      <c r="B11" s="3" t="n">
        <v>0</v>
      </c>
      <c r="C11" s="6">
        <f>B11*$B$3</f>
        <v/>
      </c>
      <c r="D11" s="13" t="n">
        <v>0.1</v>
      </c>
    </row>
    <row r="12">
      <c r="A12" s="3" t="inlineStr">
        <is>
          <t>Arrendamiento de bienes inmuebles</t>
        </is>
      </c>
      <c r="B12" s="3" t="n">
        <v>10</v>
      </c>
      <c r="C12" s="6">
        <f>B12*$B$3</f>
        <v/>
      </c>
      <c r="D12" s="13" t="n">
        <v>0.035</v>
      </c>
    </row>
    <row r="13">
      <c r="A13" s="3" t="inlineStr">
        <is>
          <t>Transporte de carga</t>
        </is>
      </c>
      <c r="B13" s="3" t="n">
        <v>2</v>
      </c>
      <c r="C13" s="6">
        <f>B13*$B$3</f>
        <v/>
      </c>
      <c r="D13" s="13" t="n">
        <v>0.01</v>
      </c>
    </row>
    <row r="14">
      <c r="A14" s="3" t="inlineStr">
        <is>
          <t>Sin retención</t>
        </is>
      </c>
      <c r="B14" s="3" t="n">
        <v>0</v>
      </c>
      <c r="C14" s="6">
        <f>B14*$B$3</f>
        <v/>
      </c>
      <c r="D14" s="13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</cols>
  <sheetData>
    <row r="1">
      <c r="A1" s="1" t="inlineStr">
        <is>
          <t>Sacar la base y el IVA de un valor que ya incluye IVA</t>
        </is>
      </c>
    </row>
    <row r="4">
      <c r="A4" s="14" t="inlineStr">
        <is>
          <t>Valor total con IVA</t>
        </is>
      </c>
      <c r="B4" s="4" t="n">
        <v>238000</v>
      </c>
    </row>
    <row r="5">
      <c r="A5" s="14" t="inlineStr">
        <is>
          <t>Tarifa de IVA</t>
        </is>
      </c>
      <c r="B5" s="5" t="n">
        <v>0.19</v>
      </c>
    </row>
    <row r="6">
      <c r="A6" s="14" t="inlineStr">
        <is>
          <t>Base =B4/(1+B5)</t>
        </is>
      </c>
      <c r="B6" s="6">
        <f>ROUND(B4/(1+B5),0)</f>
        <v/>
      </c>
    </row>
    <row r="7">
      <c r="A7" s="14" t="inlineStr">
        <is>
          <t>IVA =B4-B6</t>
        </is>
      </c>
      <c r="B7" s="6">
        <f>B4-B6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2026-10-13T12:02:58Z</dcterms:created>
  <dcterms:modified xmlns:dcterms="http://purl.org/dc/terms/" xmlns:xsi="http://www.w3.org/2001/XMLSchema-instance" xsi:type="dcterms:W3CDTF">2026-10-13T12:02:58Z</dcterms:modified>
</cp:coreProperties>
</file>