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eren\Documents\Webmaster\Backup\Medios\2019\"/>
    </mc:Choice>
  </mc:AlternateContent>
  <xr:revisionPtr revIDLastSave="0" documentId="13_ncr:1_{D1AC70FB-4C04-43A5-BD57-34F4A80DC665}" xr6:coauthVersionLast="47" xr6:coauthVersionMax="47" xr10:uidLastSave="{00000000-0000-0000-0000-000000000000}"/>
  <bookViews>
    <workbookView xWindow="-110" yWindow="-110" windowWidth="38620" windowHeight="21100" activeTab="1" xr2:uid="{83EC5E39-A5A8-438B-86A6-1BFD1A32D5ED}"/>
  </bookViews>
  <sheets>
    <sheet name="Trabajo por días" sheetId="1" r:id="rId1"/>
    <sheet name="Trabajo por me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3" i="2"/>
  <c r="C20" i="2"/>
  <c r="C28" i="2" s="1"/>
  <c r="C29" i="2" s="1"/>
  <c r="C27" i="2"/>
  <c r="C35" i="1" l="1"/>
  <c r="C36" i="1" s="1"/>
  <c r="C30" i="1"/>
  <c r="C31" i="1" l="1"/>
  <c r="C32" i="1" s="1"/>
  <c r="C26" i="1"/>
  <c r="C27" i="1" s="1"/>
  <c r="C30" i="2" l="1"/>
  <c r="C31" i="2" l="1"/>
  <c r="C15" i="1" l="1"/>
  <c r="C37" i="1" l="1"/>
  <c r="C11" i="1"/>
  <c r="C13" i="1" l="1"/>
  <c r="C12" i="1"/>
  <c r="C16" i="1" l="1"/>
  <c r="C44" i="1"/>
  <c r="C17" i="1"/>
  <c r="C18" i="1" l="1"/>
  <c r="C42" i="1" l="1"/>
  <c r="C43" i="1" s="1"/>
  <c r="C41" i="1"/>
  <c r="C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C7" authorId="0" shapeId="0" xr:uid="{7C3B752E-DBB0-4A70-9688-3A0B3A26A358}">
      <text>
        <r>
          <rPr>
            <b/>
            <sz val="9"/>
            <color indexed="81"/>
            <rFont val="Tahoma"/>
            <family val="2"/>
          </rPr>
          <t>Gerencie.com:</t>
        </r>
        <r>
          <rPr>
            <sz val="9"/>
            <color indexed="81"/>
            <rFont val="Tahoma"/>
            <family val="2"/>
          </rPr>
          <t xml:space="preserve">
Este valor es obligatorio pero no corresponde al salario de la empleada. Es sólo un valor de referencia comparativo.</t>
        </r>
      </text>
    </comment>
    <comment ref="C8" authorId="0" shapeId="0" xr:uid="{7B7A4F2C-FB6D-4EDC-973A-9783BADB700D}">
      <text>
        <r>
          <rPr>
            <b/>
            <sz val="9"/>
            <color indexed="81"/>
            <rFont val="Tahoma"/>
            <family val="2"/>
          </rPr>
          <t>Gerencie.com:</t>
        </r>
        <r>
          <rPr>
            <sz val="9"/>
            <color indexed="81"/>
            <rFont val="Tahoma"/>
            <family val="2"/>
          </rPr>
          <t xml:space="preserve">
Este valor es sólo de referencia y es obligatorio.</t>
        </r>
      </text>
    </comment>
    <comment ref="C9" authorId="0" shapeId="0" xr:uid="{CFCEBC3B-FEB4-4F2F-A702-DEFEDC5314FB}">
      <text>
        <r>
          <rPr>
            <b/>
            <sz val="9"/>
            <color indexed="81"/>
            <rFont val="Tahoma"/>
            <family val="2"/>
          </rPr>
          <t>Gerencie.com:</t>
        </r>
        <r>
          <rPr>
            <sz val="9"/>
            <color indexed="81"/>
            <rFont val="Tahoma"/>
            <family val="2"/>
          </rPr>
          <t xml:space="preserve">
Es el valor en dinero que se paga a la empleada por cada dia de trabajo.</t>
        </r>
      </text>
    </comment>
    <comment ref="C10" authorId="0" shapeId="0" xr:uid="{C3A7F08E-C846-42F0-8081-8D73BCE9D946}">
      <text>
        <r>
          <rPr>
            <b/>
            <sz val="9"/>
            <color indexed="81"/>
            <rFont val="Tahoma"/>
            <family val="2"/>
          </rPr>
          <t>Gerencie:</t>
        </r>
        <r>
          <rPr>
            <sz val="9"/>
            <color indexed="81"/>
            <rFont val="Tahoma"/>
            <family val="2"/>
          </rPr>
          <t xml:space="preserve">
Si se paga salario en especie ingrese el valor acordado por cada día de trabajo,</t>
        </r>
      </text>
    </comment>
    <comment ref="C17" authorId="0" shapeId="0" xr:uid="{3965E213-A3EC-4651-BE72-5862ECB27E27}">
      <text>
        <r>
          <rPr>
            <b/>
            <sz val="9"/>
            <color indexed="81"/>
            <rFont val="Tahoma"/>
            <family val="2"/>
          </rPr>
          <t>Gerencie.com:</t>
        </r>
        <r>
          <rPr>
            <sz val="9"/>
            <color indexed="81"/>
            <rFont val="Tahoma"/>
            <family val="2"/>
          </rPr>
          <t xml:space="preserve">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C7" authorId="0" shapeId="0" xr:uid="{A147A4B8-BEE4-4109-9084-2806352C5605}">
      <text>
        <r>
          <rPr>
            <b/>
            <sz val="9"/>
            <color indexed="81"/>
            <rFont val="Tahoma"/>
            <family val="2"/>
          </rPr>
          <t>Gerencie.com:</t>
        </r>
        <r>
          <rPr>
            <sz val="9"/>
            <color indexed="81"/>
            <rFont val="Tahoma"/>
            <family val="2"/>
          </rPr>
          <t xml:space="preserve">
Este valor es obligatorio pero no corresponde al salario de la empleada, el cual debe ser ingresado en la siguiente celda. Es sólo un valor de referencia comparativo.
</t>
        </r>
      </text>
    </comment>
    <comment ref="C8" authorId="0" shapeId="0" xr:uid="{38A8995F-942B-4DCC-ADBF-FEA53DF5A101}">
      <text>
        <r>
          <rPr>
            <b/>
            <sz val="9"/>
            <color indexed="81"/>
            <rFont val="Tahoma"/>
            <family val="2"/>
          </rPr>
          <t>Gerencie.com:</t>
        </r>
        <r>
          <rPr>
            <sz val="9"/>
            <color indexed="81"/>
            <rFont val="Tahoma"/>
            <family val="2"/>
          </rPr>
          <t xml:space="preserve">
Ingrese el salario en dinero que paga a la empleada, que puede ser igual o distinto al salario mínimo.</t>
        </r>
      </text>
    </comment>
    <comment ref="C9" authorId="0" shapeId="0" xr:uid="{3CF508F3-DE76-413E-94BC-821DDE888C26}">
      <text>
        <r>
          <rPr>
            <b/>
            <sz val="9"/>
            <color indexed="81"/>
            <rFont val="Tahoma"/>
            <family val="2"/>
          </rPr>
          <t>Gerencie.com:</t>
        </r>
        <r>
          <rPr>
            <sz val="9"/>
            <color indexed="81"/>
            <rFont val="Tahoma"/>
            <family val="2"/>
          </rPr>
          <t xml:space="preserve">
Ingrese el salario en especie que paga a la empleada.</t>
        </r>
      </text>
    </comment>
  </commentList>
</comments>
</file>

<file path=xl/sharedStrings.xml><?xml version="1.0" encoding="utf-8"?>
<sst xmlns="http://schemas.openxmlformats.org/spreadsheetml/2006/main" count="64" uniqueCount="48">
  <si>
    <t>Salario mensual</t>
  </si>
  <si>
    <t>Días trabajados el mes</t>
  </si>
  <si>
    <t>Días trabajados por semana</t>
  </si>
  <si>
    <t>Total salario diario</t>
  </si>
  <si>
    <t>Auxilio de transporte</t>
  </si>
  <si>
    <t>Liquidación de las prestaciones sociales</t>
  </si>
  <si>
    <t>Prima de servicios</t>
  </si>
  <si>
    <t>Fecha de liquidación</t>
  </si>
  <si>
    <t>Meses a liquidar</t>
  </si>
  <si>
    <t>Cesantías</t>
  </si>
  <si>
    <t>Intereses sobre cesantías</t>
  </si>
  <si>
    <t>Periodo a liquidar prima de servicios</t>
  </si>
  <si>
    <t>Fecha de la última liquidación</t>
  </si>
  <si>
    <t xml:space="preserve">Fecha de la liquidacion </t>
  </si>
  <si>
    <t>Valores de referencia</t>
  </si>
  <si>
    <t>Total de la liquidación de prestaciones sociales</t>
  </si>
  <si>
    <t>Descanso dominical remunerado proporcional diario</t>
  </si>
  <si>
    <t>Salario diario en dinero + especie</t>
  </si>
  <si>
    <t>Periodo a liquidar la compensación en dinero de las vacaciones</t>
  </si>
  <si>
    <t>Fecha de la última liquidación de la vacaciones</t>
  </si>
  <si>
    <t>Periodo a liquidar</t>
  </si>
  <si>
    <t>Días de vacaciones a compensar</t>
  </si>
  <si>
    <t>Total salario más auxilio de transporte proporcional</t>
  </si>
  <si>
    <t>Datos de referencia</t>
  </si>
  <si>
    <t>Conceptos</t>
  </si>
  <si>
    <t>Auxilio de cesantías</t>
  </si>
  <si>
    <t>Compensación de vacaciones en dinero</t>
  </si>
  <si>
    <t>Total prestaciones</t>
  </si>
  <si>
    <t>Última fecha de liquidación</t>
  </si>
  <si>
    <t>Fecha de inicio del contrato</t>
  </si>
  <si>
    <t>Periodos a liquidar según los conceptos</t>
  </si>
  <si>
    <t>Valor</t>
  </si>
  <si>
    <t>Concepto</t>
  </si>
  <si>
    <t>Fecha de terminación del contrato</t>
  </si>
  <si>
    <t>Liquidación de prestaciones sociales</t>
  </si>
  <si>
    <t>Auxilio de cesantías e intereses sobere cesantías</t>
  </si>
  <si>
    <t>Auxilio de cesantías e intereses sobre cesantías</t>
  </si>
  <si>
    <t>Compensacion de vacaciones</t>
  </si>
  <si>
    <t>Salario diario en dinero que paga por día de trabajo</t>
  </si>
  <si>
    <t>Salario diario en especie que suministra por día de trabajo</t>
  </si>
  <si>
    <t>Auxilio de transporte mensual</t>
  </si>
  <si>
    <t>Salario mínimo de referencia</t>
  </si>
  <si>
    <t>Salario mínimo de referencia (No es el que se paga al trabajador)</t>
  </si>
  <si>
    <t>Auxilio de transporte de referencia (No es el qu se paga al trabajador)</t>
  </si>
  <si>
    <t>Salario real de la empleada  en dinero</t>
  </si>
  <si>
    <t>Salario en especie que se paga a la empleada</t>
  </si>
  <si>
    <t>Días a liquidar (días trabajados)</t>
  </si>
  <si>
    <t>Periodo a liquidar (días transcurridos desde la última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</si>
</sst>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0_-;\-* #,##0.000_-;_-* &quot;-&quot;_-;_-@_-"/>
    <numFmt numFmtId="165" formatCode="_-* #,##0.0_-;\-* #,##0.0_-;_-* &quot;-&quot;_-;_-@_-"/>
    <numFmt numFmtId="166" formatCode="_-* #,##0.00_-;\-* #,##0.00_-;_-* &quot;-&quot;_-;_-@_-"/>
    <numFmt numFmtId="167" formatCode="#,##0_ ;\-#,##0\ "/>
    <numFmt numFmtId="168" formatCode="0\ &quot;días&quot;"/>
  </numFmts>
  <fonts count="1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sz val="12"/>
      <name val="Calibri"/>
      <family val="2"/>
      <scheme val="minor"/>
    </font>
    <font>
      <b/>
      <sz val="13"/>
      <color theme="0"/>
      <name val="Calibri"/>
      <family val="2"/>
      <scheme val="minor"/>
    </font>
    <font>
      <b/>
      <sz val="13"/>
      <color theme="1"/>
      <name val="Calibri"/>
      <family val="2"/>
      <scheme val="minor"/>
    </font>
    <font>
      <sz val="13"/>
      <color theme="1"/>
      <name val="Calibri"/>
      <family val="2"/>
      <scheme val="minor"/>
    </font>
    <font>
      <sz val="13"/>
      <name val="Calibri"/>
      <family val="2"/>
      <scheme val="minor"/>
    </font>
    <font>
      <b/>
      <sz val="13"/>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1" fontId="1" fillId="0" borderId="0" applyFont="0" applyFill="0" applyBorder="0" applyAlignment="0" applyProtection="0"/>
  </cellStyleXfs>
  <cellXfs count="61">
    <xf numFmtId="0" fontId="0" fillId="0" borderId="0" xfId="0"/>
    <xf numFmtId="41" fontId="9" fillId="3" borderId="1" xfId="1" applyFont="1" applyFill="1" applyBorder="1" applyProtection="1"/>
    <xf numFmtId="41" fontId="9" fillId="3" borderId="0" xfId="1" applyFont="1" applyFill="1" applyAlignment="1" applyProtection="1"/>
    <xf numFmtId="41" fontId="9" fillId="3" borderId="0" xfId="1" applyFont="1" applyFill="1" applyProtection="1"/>
    <xf numFmtId="41" fontId="9" fillId="4" borderId="1" xfId="1" applyFont="1" applyFill="1" applyBorder="1" applyProtection="1"/>
    <xf numFmtId="41" fontId="10" fillId="4" borderId="1" xfId="1" applyFont="1" applyFill="1" applyBorder="1" applyAlignment="1" applyProtection="1"/>
    <xf numFmtId="41" fontId="9" fillId="4" borderId="1" xfId="1" applyFont="1" applyFill="1" applyBorder="1" applyAlignment="1" applyProtection="1"/>
    <xf numFmtId="41" fontId="5" fillId="3" borderId="1" xfId="1" applyFont="1" applyFill="1" applyBorder="1" applyProtection="1"/>
    <xf numFmtId="164" fontId="9" fillId="4" borderId="1" xfId="1" applyNumberFormat="1" applyFont="1" applyFill="1" applyBorder="1" applyProtection="1"/>
    <xf numFmtId="41" fontId="11" fillId="3" borderId="1" xfId="1" applyFont="1" applyFill="1" applyBorder="1" applyAlignment="1" applyProtection="1"/>
    <xf numFmtId="166" fontId="9" fillId="3" borderId="0" xfId="1" applyNumberFormat="1" applyFont="1" applyFill="1" applyProtection="1"/>
    <xf numFmtId="165" fontId="9" fillId="3" borderId="0" xfId="1" applyNumberFormat="1" applyFont="1" applyFill="1" applyProtection="1"/>
    <xf numFmtId="41" fontId="8" fillId="0" borderId="1" xfId="1" applyFont="1" applyFill="1" applyBorder="1" applyAlignment="1" applyProtection="1"/>
    <xf numFmtId="41" fontId="6" fillId="3" borderId="1" xfId="1" applyFont="1" applyFill="1" applyBorder="1" applyProtection="1"/>
    <xf numFmtId="14" fontId="6" fillId="3" borderId="1" xfId="1" applyNumberFormat="1" applyFont="1" applyFill="1" applyBorder="1" applyAlignment="1" applyProtection="1"/>
    <xf numFmtId="41" fontId="6" fillId="3" borderId="1" xfId="1" applyFont="1" applyFill="1" applyBorder="1" applyAlignment="1" applyProtection="1"/>
    <xf numFmtId="41" fontId="8" fillId="3" borderId="1" xfId="1" applyFont="1" applyFill="1" applyBorder="1" applyProtection="1"/>
    <xf numFmtId="14" fontId="6" fillId="3" borderId="1" xfId="1" applyNumberFormat="1" applyFont="1" applyFill="1" applyBorder="1" applyProtection="1"/>
    <xf numFmtId="41" fontId="5" fillId="3" borderId="1" xfId="1" applyFont="1" applyFill="1" applyBorder="1" applyAlignment="1" applyProtection="1"/>
    <xf numFmtId="165" fontId="5" fillId="3" borderId="1" xfId="1" applyNumberFormat="1" applyFont="1" applyFill="1" applyBorder="1" applyAlignment="1" applyProtection="1"/>
    <xf numFmtId="41" fontId="9" fillId="3" borderId="0" xfId="1" applyFont="1" applyFill="1" applyBorder="1" applyAlignment="1" applyProtection="1"/>
    <xf numFmtId="14" fontId="9" fillId="3" borderId="0" xfId="1" applyNumberFormat="1" applyFont="1" applyFill="1" applyProtection="1"/>
    <xf numFmtId="41" fontId="9" fillId="3" borderId="0" xfId="1" applyFont="1" applyFill="1" applyBorder="1" applyProtection="1"/>
    <xf numFmtId="41" fontId="8" fillId="3" borderId="0" xfId="1" applyFont="1" applyFill="1" applyAlignment="1" applyProtection="1">
      <alignment horizontal="center"/>
    </xf>
    <xf numFmtId="167" fontId="9" fillId="3" borderId="1" xfId="1" applyNumberFormat="1" applyFont="1" applyFill="1" applyBorder="1" applyProtection="1"/>
    <xf numFmtId="41" fontId="9" fillId="8" borderId="1" xfId="1" applyFont="1" applyFill="1" applyBorder="1" applyProtection="1">
      <protection locked="0"/>
    </xf>
    <xf numFmtId="41" fontId="9" fillId="8" borderId="1" xfId="1" applyFont="1" applyFill="1" applyBorder="1" applyAlignment="1" applyProtection="1">
      <alignment horizontal="right"/>
      <protection locked="0"/>
    </xf>
    <xf numFmtId="14" fontId="9" fillId="8" borderId="1" xfId="1" applyNumberFormat="1" applyFont="1" applyFill="1" applyBorder="1" applyAlignment="1" applyProtection="1">
      <alignment horizontal="right"/>
      <protection locked="0"/>
    </xf>
    <xf numFmtId="14" fontId="9" fillId="8" borderId="1" xfId="1" applyNumberFormat="1" applyFont="1" applyFill="1" applyBorder="1" applyProtection="1">
      <protection locked="0"/>
    </xf>
    <xf numFmtId="41" fontId="10" fillId="8" borderId="1" xfId="1" applyFont="1" applyFill="1" applyBorder="1" applyAlignment="1" applyProtection="1">
      <protection locked="0"/>
    </xf>
    <xf numFmtId="14" fontId="6" fillId="8" borderId="1" xfId="1" applyNumberFormat="1" applyFont="1" applyFill="1" applyBorder="1" applyAlignment="1" applyProtection="1">
      <protection locked="0"/>
    </xf>
    <xf numFmtId="14" fontId="6" fillId="8" borderId="1" xfId="1" applyNumberFormat="1" applyFont="1" applyFill="1" applyBorder="1" applyProtection="1">
      <protection locked="0"/>
    </xf>
    <xf numFmtId="41" fontId="7" fillId="3" borderId="0" xfId="1" applyFont="1" applyFill="1" applyAlignment="1" applyProtection="1"/>
    <xf numFmtId="168" fontId="6" fillId="3" borderId="1" xfId="1" applyNumberFormat="1" applyFont="1" applyFill="1" applyBorder="1" applyProtection="1"/>
    <xf numFmtId="41" fontId="8" fillId="4" borderId="2" xfId="1" applyFont="1" applyFill="1" applyBorder="1" applyAlignment="1" applyProtection="1">
      <alignment horizontal="center"/>
    </xf>
    <xf numFmtId="41" fontId="8" fillId="4" borderId="3" xfId="1" applyFont="1" applyFill="1" applyBorder="1" applyAlignment="1" applyProtection="1">
      <alignment horizontal="center"/>
    </xf>
    <xf numFmtId="41" fontId="9" fillId="3" borderId="10" xfId="1" applyFont="1" applyFill="1" applyBorder="1" applyAlignment="1" applyProtection="1"/>
    <xf numFmtId="41" fontId="9" fillId="3" borderId="11" xfId="1" applyFont="1" applyFill="1" applyBorder="1" applyAlignment="1" applyProtection="1"/>
    <xf numFmtId="41" fontId="9" fillId="3" borderId="7" xfId="1" applyFont="1" applyFill="1" applyBorder="1" applyAlignment="1" applyProtection="1"/>
    <xf numFmtId="41" fontId="7" fillId="3" borderId="0" xfId="1" applyFont="1" applyFill="1" applyBorder="1" applyAlignment="1" applyProtection="1"/>
    <xf numFmtId="41" fontId="8" fillId="3" borderId="0" xfId="1" applyFont="1" applyFill="1" applyBorder="1" applyAlignment="1" applyProtection="1">
      <alignment horizontal="center"/>
    </xf>
    <xf numFmtId="41" fontId="7" fillId="2" borderId="2" xfId="1" applyFont="1" applyFill="1" applyBorder="1" applyAlignment="1" applyProtection="1">
      <alignment horizontal="center"/>
    </xf>
    <xf numFmtId="41" fontId="7" fillId="2" borderId="3" xfId="1" applyFont="1" applyFill="1" applyBorder="1" applyAlignment="1" applyProtection="1">
      <alignment horizontal="center"/>
    </xf>
    <xf numFmtId="41" fontId="4" fillId="5" borderId="2" xfId="1" applyFont="1" applyFill="1" applyBorder="1" applyAlignment="1" applyProtection="1">
      <alignment horizontal="center" vertical="center" wrapText="1"/>
    </xf>
    <xf numFmtId="41" fontId="4" fillId="5" borderId="3" xfId="1" applyFont="1" applyFill="1" applyBorder="1" applyAlignment="1" applyProtection="1">
      <alignment horizontal="center" vertical="center" wrapText="1"/>
    </xf>
    <xf numFmtId="41" fontId="9" fillId="7" borderId="4" xfId="1" applyFont="1" applyFill="1" applyBorder="1" applyAlignment="1" applyProtection="1">
      <alignment horizontal="center"/>
    </xf>
    <xf numFmtId="41" fontId="9" fillId="7" borderId="5" xfId="1" applyFont="1" applyFill="1" applyBorder="1" applyAlignment="1" applyProtection="1">
      <alignment horizontal="center"/>
    </xf>
    <xf numFmtId="41" fontId="9" fillId="7" borderId="0" xfId="1" applyFont="1" applyFill="1" applyBorder="1" applyAlignment="1" applyProtection="1">
      <alignment horizontal="center"/>
    </xf>
    <xf numFmtId="41" fontId="9" fillId="7" borderId="6" xfId="1" applyFont="1" applyFill="1" applyBorder="1" applyAlignment="1" applyProtection="1">
      <alignment horizontal="center"/>
    </xf>
    <xf numFmtId="41" fontId="9" fillId="7" borderId="8" xfId="1" applyFont="1" applyFill="1" applyBorder="1" applyAlignment="1" applyProtection="1">
      <alignment horizontal="center"/>
    </xf>
    <xf numFmtId="41" fontId="9" fillId="7" borderId="9" xfId="1" applyFont="1" applyFill="1" applyBorder="1" applyAlignment="1" applyProtection="1">
      <alignment horizontal="center"/>
    </xf>
    <xf numFmtId="41" fontId="7" fillId="2" borderId="7" xfId="1" applyFont="1" applyFill="1" applyBorder="1" applyAlignment="1" applyProtection="1">
      <alignment horizontal="center"/>
    </xf>
    <xf numFmtId="41" fontId="7" fillId="2" borderId="9" xfId="1" applyFont="1" applyFill="1" applyBorder="1" applyAlignment="1" applyProtection="1">
      <alignment horizontal="center"/>
    </xf>
    <xf numFmtId="41" fontId="8" fillId="4" borderId="2" xfId="1" applyFont="1" applyFill="1" applyBorder="1" applyAlignment="1" applyProtection="1">
      <alignment horizontal="center"/>
    </xf>
    <xf numFmtId="41" fontId="8" fillId="4" borderId="3" xfId="1" applyFont="1" applyFill="1" applyBorder="1" applyAlignment="1" applyProtection="1">
      <alignment horizontal="center"/>
    </xf>
    <xf numFmtId="41" fontId="9" fillId="6" borderId="10" xfId="1" applyFont="1" applyFill="1" applyBorder="1" applyAlignment="1" applyProtection="1">
      <alignment horizontal="center"/>
    </xf>
    <xf numFmtId="41" fontId="9" fillId="6" borderId="5" xfId="1" applyFont="1" applyFill="1" applyBorder="1" applyAlignment="1" applyProtection="1">
      <alignment horizontal="center"/>
    </xf>
    <xf numFmtId="41" fontId="9" fillId="6" borderId="11" xfId="1" applyFont="1" applyFill="1" applyBorder="1" applyAlignment="1" applyProtection="1">
      <alignment horizontal="center"/>
    </xf>
    <xf numFmtId="41" fontId="9" fillId="6" borderId="6" xfId="1" applyFont="1" applyFill="1" applyBorder="1" applyAlignment="1" applyProtection="1">
      <alignment horizontal="center"/>
    </xf>
    <xf numFmtId="41" fontId="9" fillId="6" borderId="7" xfId="1" applyFont="1" applyFill="1" applyBorder="1" applyAlignment="1" applyProtection="1">
      <alignment horizontal="center"/>
    </xf>
    <xf numFmtId="41" fontId="9" fillId="6" borderId="9" xfId="1" applyFont="1" applyFill="1" applyBorder="1" applyAlignment="1" applyProtection="1">
      <alignment horizontal="center"/>
    </xf>
  </cellXfs>
  <cellStyles count="2">
    <cellStyle name="Millares [0]" xfId="1" builtinId="6"/>
    <cellStyle name="Normal" xfId="0" builtinId="0"/>
  </cellStyles>
  <dxfs count="1">
    <dxf>
      <font>
        <b/>
        <i val="0"/>
        <color theme="0"/>
      </font>
      <fill>
        <patternFill>
          <bgColor rgb="FFFF0000"/>
        </patternFill>
      </fill>
    </dxf>
  </dxfs>
  <tableStyles count="0" defaultTableStyle="TableStyleMedium2" defaultPivotStyle="PivotStyleLight16"/>
  <colors>
    <mruColors>
      <color rgb="FFFF19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renci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rencie.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1</xdr:col>
      <xdr:colOff>847725</xdr:colOff>
      <xdr:row>3</xdr:row>
      <xdr:rowOff>209550</xdr:rowOff>
    </xdr:to>
    <xdr:pic>
      <xdr:nvPicPr>
        <xdr:cNvPr id="6" name="Imagen 5">
          <a:hlinkClick xmlns:r="http://schemas.openxmlformats.org/officeDocument/2006/relationships" r:id="rId1"/>
          <a:extLst>
            <a:ext uri="{FF2B5EF4-FFF2-40B4-BE49-F238E27FC236}">
              <a16:creationId xmlns:a16="http://schemas.microsoft.com/office/drawing/2014/main" id="{7ADB5007-1B36-44BE-8C2D-13E8B1F969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9050"/>
          <a:ext cx="847725" cy="847725"/>
        </a:xfrm>
        <a:prstGeom prst="rect">
          <a:avLst/>
        </a:prstGeom>
      </xdr:spPr>
    </xdr:pic>
    <xdr:clientData/>
  </xdr:twoCellAnchor>
  <xdr:oneCellAnchor>
    <xdr:from>
      <xdr:col>1</xdr:col>
      <xdr:colOff>914399</xdr:colOff>
      <xdr:row>0</xdr:row>
      <xdr:rowOff>133350</xdr:rowOff>
    </xdr:from>
    <xdr:ext cx="5972175" cy="561949"/>
    <xdr:sp macro="" textlink="">
      <xdr:nvSpPr>
        <xdr:cNvPr id="7" name="CuadroTexto 6">
          <a:extLst>
            <a:ext uri="{FF2B5EF4-FFF2-40B4-BE49-F238E27FC236}">
              <a16:creationId xmlns:a16="http://schemas.microsoft.com/office/drawing/2014/main" id="{6D219D28-523D-492F-BA73-E0A18BD19F1B}"/>
            </a:ext>
          </a:extLst>
        </xdr:cNvPr>
        <xdr:cNvSpPr txBox="1"/>
      </xdr:nvSpPr>
      <xdr:spPr>
        <a:xfrm>
          <a:off x="1238249" y="133350"/>
          <a:ext cx="5972175" cy="561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500"/>
            <a:t>Liquidador de prestaciones sociales en</a:t>
          </a:r>
          <a:r>
            <a:rPr lang="es-CO" sz="1500" baseline="0"/>
            <a:t> las empleadas domésticas que trabajan por días. </a:t>
          </a:r>
          <a:r>
            <a:rPr lang="es-CO" sz="1500" baseline="0">
              <a:solidFill>
                <a:schemeClr val="tx1"/>
              </a:solidFill>
              <a:effectLst/>
              <a:latin typeface="+mn-lt"/>
              <a:ea typeface="+mn-ea"/>
              <a:cs typeface="+mn-cs"/>
            </a:rPr>
            <a:t>Diligencie las celdas de color amarillo únicamente.</a:t>
          </a:r>
          <a:endParaRPr lang="es-CO" sz="1500"/>
        </a:p>
      </xdr:txBody>
    </xdr:sp>
    <xdr:clientData/>
  </xdr:oneCellAnchor>
  <xdr:oneCellAnchor>
    <xdr:from>
      <xdr:col>4</xdr:col>
      <xdr:colOff>0</xdr:colOff>
      <xdr:row>0</xdr:row>
      <xdr:rowOff>0</xdr:rowOff>
    </xdr:from>
    <xdr:ext cx="5686425" cy="7248525"/>
    <xdr:sp macro="" textlink="">
      <xdr:nvSpPr>
        <xdr:cNvPr id="8" name="CuadroTexto 7">
          <a:extLst>
            <a:ext uri="{FF2B5EF4-FFF2-40B4-BE49-F238E27FC236}">
              <a16:creationId xmlns:a16="http://schemas.microsoft.com/office/drawing/2014/main" id="{12468E58-5067-4E73-B29B-B1684563FD81}"/>
            </a:ext>
          </a:extLst>
        </xdr:cNvPr>
        <xdr:cNvSpPr txBox="1"/>
      </xdr:nvSpPr>
      <xdr:spPr>
        <a:xfrm>
          <a:off x="7667625" y="0"/>
          <a:ext cx="5686425" cy="7248525"/>
        </a:xfrm>
        <a:prstGeom prst="rect">
          <a:avLst/>
        </a:prstGeom>
        <a:solidFill>
          <a:schemeClr val="accent5">
            <a:lumMod val="20000"/>
            <a:lumOff val="80000"/>
          </a:schemeClr>
        </a:solidFill>
        <a:ln>
          <a:solidFill>
            <a:schemeClr val="bg1">
              <a:lumMod val="85000"/>
            </a:schemeClr>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800" b="1">
              <a:solidFill>
                <a:schemeClr val="dk1"/>
              </a:solidFill>
              <a:effectLst/>
              <a:latin typeface="+mn-lt"/>
              <a:ea typeface="+mn-ea"/>
              <a:cs typeface="+mn-cs"/>
            </a:rPr>
            <a:t>Instrucciones</a:t>
          </a:r>
          <a:r>
            <a:rPr lang="es-CO" sz="1800" b="1" baseline="0">
              <a:solidFill>
                <a:schemeClr val="dk1"/>
              </a:solidFill>
              <a:effectLst/>
              <a:latin typeface="+mn-lt"/>
              <a:ea typeface="+mn-ea"/>
              <a:cs typeface="+mn-cs"/>
            </a:rPr>
            <a:t> o recomendaciones:</a:t>
          </a:r>
          <a:endParaRPr lang="es-CO" sz="1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5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1</a:t>
          </a:r>
          <a:r>
            <a:rPr lang="es-CO" sz="1400">
              <a:solidFill>
                <a:schemeClr val="tx1"/>
              </a:solidFill>
              <a:effectLst/>
              <a:latin typeface="+mn-lt"/>
              <a:ea typeface="+mn-ea"/>
              <a:cs typeface="+mn-cs"/>
            </a:rPr>
            <a:t>. </a:t>
          </a:r>
          <a:r>
            <a:rPr lang="es-CO" sz="1400">
              <a:solidFill>
                <a:schemeClr val="dk1"/>
              </a:solidFill>
              <a:effectLst/>
              <a:latin typeface="+mn-lt"/>
              <a:ea typeface="+mn-ea"/>
              <a:cs typeface="+mn-cs"/>
            </a:rPr>
            <a:t>El salario mínimo se toma sólo como referencia y no determina el salario diario que devenga la empleada, por lo tanto adicionalmente debe ingresar lo que le paga por cada día de trabajo separando el pago en dinero del pago en especie.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2</a:t>
          </a:r>
          <a:r>
            <a:rPr lang="es-CO" sz="1400" b="0">
              <a:solidFill>
                <a:schemeClr val="dk1"/>
              </a:solidFill>
              <a:effectLst/>
              <a:latin typeface="+mn-lt"/>
              <a:ea typeface="+mn-ea"/>
              <a:cs typeface="+mn-cs"/>
            </a:rPr>
            <a:t>. Debe</a:t>
          </a:r>
          <a:r>
            <a:rPr lang="es-CO" sz="1400">
              <a:solidFill>
                <a:schemeClr val="dk1"/>
              </a:solidFill>
              <a:effectLst/>
              <a:latin typeface="+mn-lt"/>
              <a:ea typeface="+mn-ea"/>
              <a:cs typeface="+mn-cs"/>
            </a:rPr>
            <a:t> colocar la última fecha en que liquidó la prima de servicios, las cesantías y la vacaciones. Si nunca las ha liquidado debe colocar la fecha en que inició el contrato de trabajo.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r>
            <a:rPr lang="es-CO" sz="1400" b="1">
              <a:solidFill>
                <a:schemeClr val="tx1"/>
              </a:solidFill>
              <a:effectLst/>
              <a:latin typeface="+mn-lt"/>
              <a:ea typeface="+mn-ea"/>
              <a:cs typeface="+mn-cs"/>
            </a:rPr>
            <a:t>3</a:t>
          </a:r>
          <a:r>
            <a:rPr lang="es-CO" sz="1400">
              <a:solidFill>
                <a:schemeClr val="tx1"/>
              </a:solidFill>
              <a:effectLst/>
              <a:latin typeface="+mn-lt"/>
              <a:ea typeface="+mn-ea"/>
              <a:cs typeface="+mn-cs"/>
            </a:rPr>
            <a:t>. Al formular las liquidaciones hay un pequeño desfase de uno o dos días dependiendo de si el mes tiene 28 o 31 días, problema que Excel corrige con la función DIAS360 pero en algunos casos no.</a:t>
          </a:r>
        </a:p>
        <a:p>
          <a:endParaRPr lang="es-CO" sz="1400">
            <a:solidFill>
              <a:schemeClr val="tx1"/>
            </a:solidFill>
            <a:effectLst/>
            <a:latin typeface="+mn-lt"/>
            <a:ea typeface="+mn-ea"/>
            <a:cs typeface="+mn-cs"/>
          </a:endParaRPr>
        </a:p>
        <a:p>
          <a:r>
            <a:rPr lang="es-CO" sz="1400" b="1">
              <a:solidFill>
                <a:schemeClr val="tx1"/>
              </a:solidFill>
              <a:effectLst/>
              <a:latin typeface="+mn-lt"/>
              <a:ea typeface="+mn-ea"/>
              <a:cs typeface="+mn-cs"/>
            </a:rPr>
            <a:t>4</a:t>
          </a:r>
          <a:r>
            <a:rPr lang="es-CO" sz="1400">
              <a:solidFill>
                <a:schemeClr val="tx1"/>
              </a:solidFill>
              <a:effectLst/>
              <a:latin typeface="+mn-lt"/>
              <a:ea typeface="+mn-ea"/>
              <a:cs typeface="+mn-cs"/>
            </a:rPr>
            <a:t>. Recuerde que para el cálculo de las prestaciones sociales se incluye el auxilio de transporte más no para el cálculo de las vacaciones.</a:t>
          </a:r>
        </a:p>
        <a:p>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5</a:t>
          </a:r>
          <a:r>
            <a:rPr lang="es-CO" sz="1400">
              <a:solidFill>
                <a:schemeClr val="tx1"/>
              </a:solidFill>
              <a:effectLst/>
              <a:latin typeface="+mn-lt"/>
              <a:ea typeface="+mn-ea"/>
              <a:cs typeface="+mn-cs"/>
            </a:rPr>
            <a:t>.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6. </a:t>
          </a:r>
          <a:r>
            <a:rPr lang="es-CO" sz="1400">
              <a:solidFill>
                <a:schemeClr val="dk1"/>
              </a:solidFill>
              <a:effectLst/>
              <a:latin typeface="+mn-lt"/>
              <a:ea typeface="+mn-ea"/>
              <a:cs typeface="+mn-cs"/>
            </a:rPr>
            <a:t>Los datos para liquidar las vacaciones se han separado por cuando estas pueden tener un periodo de  liquidación diferente, ya que la empleada puede liquidarse cuando hace un mes salió a vacaciones, de manera que la fecha del inicio de la liquidación será diferente.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7</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Las prima de servicios se debe pagar semestralmente, de allí que la fecha de la última liquidación es diferente, pues generalmente corresponde al 30 de junio para la primera cuota y el 31 de diciembre para la segunda.</a:t>
          </a:r>
        </a:p>
        <a:p>
          <a:endParaRPr lang="es-CO" sz="1400">
            <a:solidFill>
              <a:schemeClr val="tx1"/>
            </a:solidFill>
            <a:effectLst/>
            <a:latin typeface="+mn-lt"/>
            <a:ea typeface="+mn-ea"/>
            <a:cs typeface="+mn-cs"/>
          </a:endParaRPr>
        </a:p>
        <a:p>
          <a:endParaRPr lang="es-CO" sz="1400">
            <a:solidFill>
              <a:schemeClr val="tx1"/>
            </a:solidFill>
            <a:effectLst/>
            <a:latin typeface="+mn-lt"/>
            <a:ea typeface="+mn-ea"/>
            <a:cs typeface="+mn-cs"/>
          </a:endParaRPr>
        </a:p>
        <a:p>
          <a:endParaRPr lang="es-CO" sz="14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838200</xdr:colOff>
      <xdr:row>4</xdr:row>
      <xdr:rowOff>0</xdr:rowOff>
    </xdr:to>
    <xdr:pic>
      <xdr:nvPicPr>
        <xdr:cNvPr id="2" name="Imagen 1">
          <a:hlinkClick xmlns:r="http://schemas.openxmlformats.org/officeDocument/2006/relationships" r:id="rId1"/>
          <a:extLst>
            <a:ext uri="{FF2B5EF4-FFF2-40B4-BE49-F238E27FC236}">
              <a16:creationId xmlns:a16="http://schemas.microsoft.com/office/drawing/2014/main" id="{2CEB94FD-A0FD-4639-9FC1-2F2FFAA038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28575"/>
          <a:ext cx="847725" cy="847725"/>
        </a:xfrm>
        <a:prstGeom prst="rect">
          <a:avLst/>
        </a:prstGeom>
      </xdr:spPr>
    </xdr:pic>
    <xdr:clientData/>
  </xdr:twoCellAnchor>
  <xdr:oneCellAnchor>
    <xdr:from>
      <xdr:col>1</xdr:col>
      <xdr:colOff>923925</xdr:colOff>
      <xdr:row>0</xdr:row>
      <xdr:rowOff>123825</xdr:rowOff>
    </xdr:from>
    <xdr:ext cx="6038850" cy="676275"/>
    <xdr:sp macro="" textlink="">
      <xdr:nvSpPr>
        <xdr:cNvPr id="3" name="CuadroTexto 2">
          <a:extLst>
            <a:ext uri="{FF2B5EF4-FFF2-40B4-BE49-F238E27FC236}">
              <a16:creationId xmlns:a16="http://schemas.microsoft.com/office/drawing/2014/main" id="{036AA4CA-E20F-4A2B-BE3A-382D832F000F}"/>
            </a:ext>
          </a:extLst>
        </xdr:cNvPr>
        <xdr:cNvSpPr txBox="1"/>
      </xdr:nvSpPr>
      <xdr:spPr>
        <a:xfrm>
          <a:off x="1266825" y="123825"/>
          <a:ext cx="6038850"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500"/>
            <a:t>Liquidación de prestaciones</a:t>
          </a:r>
          <a:r>
            <a:rPr lang="es-CO" sz="1500" baseline="0"/>
            <a:t> sociales en empleadas domésticas que trabajan por meses. Diligencie las celdas de color amarillo únicamente.</a:t>
          </a:r>
          <a:endParaRPr lang="es-CO" sz="1500"/>
        </a:p>
      </xdr:txBody>
    </xdr:sp>
    <xdr:clientData/>
  </xdr:oneCellAnchor>
  <xdr:oneCellAnchor>
    <xdr:from>
      <xdr:col>4</xdr:col>
      <xdr:colOff>1</xdr:colOff>
      <xdr:row>0</xdr:row>
      <xdr:rowOff>9524</xdr:rowOff>
    </xdr:from>
    <xdr:ext cx="6667500" cy="6810376"/>
    <xdr:sp macro="" textlink="">
      <xdr:nvSpPr>
        <xdr:cNvPr id="4" name="CuadroTexto 3">
          <a:extLst>
            <a:ext uri="{FF2B5EF4-FFF2-40B4-BE49-F238E27FC236}">
              <a16:creationId xmlns:a16="http://schemas.microsoft.com/office/drawing/2014/main" id="{32C758BD-6E32-40E4-9053-8EA551F4A957}"/>
            </a:ext>
          </a:extLst>
        </xdr:cNvPr>
        <xdr:cNvSpPr txBox="1"/>
      </xdr:nvSpPr>
      <xdr:spPr>
        <a:xfrm>
          <a:off x="7639051" y="9524"/>
          <a:ext cx="6667500" cy="6810376"/>
        </a:xfrm>
        <a:prstGeom prst="rect">
          <a:avLst/>
        </a:prstGeom>
        <a:solidFill>
          <a:schemeClr val="accent5">
            <a:lumMod val="20000"/>
            <a:lumOff val="80000"/>
          </a:schemeClr>
        </a:solidFill>
        <a:ln>
          <a:solidFill>
            <a:schemeClr val="bg1">
              <a:lumMod val="85000"/>
            </a:schemeClr>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800" b="1">
              <a:solidFill>
                <a:schemeClr val="tx1"/>
              </a:solidFill>
              <a:effectLst/>
              <a:latin typeface="+mn-lt"/>
              <a:ea typeface="+mn-ea"/>
              <a:cs typeface="+mn-cs"/>
            </a:rPr>
            <a:t>Instrucciones</a:t>
          </a:r>
          <a:r>
            <a:rPr lang="es-CO" sz="1800" b="1" baseline="0">
              <a:solidFill>
                <a:schemeClr val="tx1"/>
              </a:solidFill>
              <a:effectLst/>
              <a:latin typeface="+mn-lt"/>
              <a:ea typeface="+mn-ea"/>
              <a:cs typeface="+mn-cs"/>
            </a:rPr>
            <a:t> o recomendaciones:</a:t>
          </a:r>
        </a:p>
        <a:p>
          <a:pPr marL="0" marR="0" lvl="0" indent="0" defTabSz="914400" eaLnBrk="1" fontAlgn="auto" latinLnBrk="0" hangingPunct="1">
            <a:lnSpc>
              <a:spcPct val="100000"/>
            </a:lnSpc>
            <a:spcBef>
              <a:spcPts val="0"/>
            </a:spcBef>
            <a:spcAft>
              <a:spcPts val="0"/>
            </a:spcAft>
            <a:buClrTx/>
            <a:buSzTx/>
            <a:buFontTx/>
            <a:buNone/>
            <a:tabLst/>
            <a:defRPr/>
          </a:pPr>
          <a:endParaRPr lang="es-CO" sz="15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1</a:t>
          </a:r>
          <a:r>
            <a:rPr lang="es-CO" sz="1400">
              <a:solidFill>
                <a:schemeClr val="tx1"/>
              </a:solidFill>
              <a:effectLst/>
              <a:latin typeface="+mn-lt"/>
              <a:ea typeface="+mn-ea"/>
              <a:cs typeface="+mn-cs"/>
            </a:rPr>
            <a:t>. </a:t>
          </a:r>
          <a:r>
            <a:rPr lang="es-CO" sz="1400">
              <a:solidFill>
                <a:schemeClr val="dk1"/>
              </a:solidFill>
              <a:effectLst/>
              <a:latin typeface="+mn-lt"/>
              <a:ea typeface="+mn-ea"/>
              <a:cs typeface="+mn-cs"/>
            </a:rPr>
            <a:t>El salario mínimo se toma sólo como referencia y no necesariamente es igual al salario de la empleada, por lo tanto debe ingresar también el salario que paga a su trabajadora en la celda</a:t>
          </a:r>
          <a:r>
            <a:rPr lang="es-CO" sz="1400" baseline="0">
              <a:solidFill>
                <a:schemeClr val="dk1"/>
              </a:solidFill>
              <a:effectLst/>
              <a:latin typeface="+mn-lt"/>
              <a:ea typeface="+mn-ea"/>
              <a:cs typeface="+mn-cs"/>
            </a:rPr>
            <a:t> correspondiente</a:t>
          </a:r>
          <a:r>
            <a:rPr lang="es-CO" sz="1400">
              <a:solidFill>
                <a:schemeClr val="dk1"/>
              </a:solidFill>
              <a:effectLst/>
              <a:latin typeface="+mn-lt"/>
              <a:ea typeface="+mn-ea"/>
              <a:cs typeface="+mn-cs"/>
            </a:rPr>
            <a:t>, que puede ser igual o</a:t>
          </a:r>
          <a:r>
            <a:rPr lang="es-CO" sz="1400" baseline="0">
              <a:solidFill>
                <a:schemeClr val="dk1"/>
              </a:solidFill>
              <a:effectLst/>
              <a:latin typeface="+mn-lt"/>
              <a:ea typeface="+mn-ea"/>
              <a:cs typeface="+mn-cs"/>
            </a:rPr>
            <a:t> superior </a:t>
          </a:r>
          <a:r>
            <a:rPr lang="es-CO" sz="1400">
              <a:solidFill>
                <a:schemeClr val="dk1"/>
              </a:solidFill>
              <a:effectLst/>
              <a:latin typeface="+mn-lt"/>
              <a:ea typeface="+mn-ea"/>
              <a:cs typeface="+mn-cs"/>
            </a:rPr>
            <a:t>al salario mínimo, discriminando el salario en especie cuando sea el caso.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2</a:t>
          </a:r>
          <a:r>
            <a:rPr lang="es-CO" sz="1400">
              <a:solidFill>
                <a:schemeClr val="dk1"/>
              </a:solidFill>
              <a:effectLst/>
              <a:latin typeface="+mn-lt"/>
              <a:ea typeface="+mn-ea"/>
              <a:cs typeface="+mn-cs"/>
            </a:rPr>
            <a:t>.</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Debe colocar la última fecha en que liquidó la prima de servicios, las cesantías y la vacaciones. Si nunca las ha liquidado debe colocar la fecha en que inició el contrato de trabajo.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r>
            <a:rPr lang="es-CO" sz="1400">
              <a:solidFill>
                <a:schemeClr val="tx1"/>
              </a:solidFill>
              <a:effectLst/>
              <a:latin typeface="+mn-lt"/>
              <a:ea typeface="+mn-ea"/>
              <a:cs typeface="+mn-cs"/>
            </a:rPr>
            <a:t> </a:t>
          </a:r>
          <a:r>
            <a:rPr lang="es-CO" sz="1400" b="1">
              <a:solidFill>
                <a:schemeClr val="tx1"/>
              </a:solidFill>
              <a:effectLst/>
              <a:latin typeface="+mn-lt"/>
              <a:ea typeface="+mn-ea"/>
              <a:cs typeface="+mn-cs"/>
            </a:rPr>
            <a:t>3</a:t>
          </a:r>
          <a:r>
            <a:rPr lang="es-CO" sz="1400">
              <a:solidFill>
                <a:schemeClr val="tx1"/>
              </a:solidFill>
              <a:effectLst/>
              <a:latin typeface="+mn-lt"/>
              <a:ea typeface="+mn-ea"/>
              <a:cs typeface="+mn-cs"/>
            </a:rPr>
            <a:t>. Al formular las liquidaciones hay un pequeño desfase de uno o dos días dependiendo de si el mes tiene 28 o 31 días, problema que Excel corrige con la función DIAS360 pero en algunos casos no.</a:t>
          </a:r>
        </a:p>
        <a:p>
          <a:endParaRPr lang="es-CO" sz="1400">
            <a:solidFill>
              <a:schemeClr val="tx1"/>
            </a:solidFill>
            <a:effectLst/>
            <a:latin typeface="+mn-lt"/>
            <a:ea typeface="+mn-ea"/>
            <a:cs typeface="+mn-cs"/>
          </a:endParaRPr>
        </a:p>
        <a:p>
          <a:r>
            <a:rPr lang="es-CO" sz="1400" b="1">
              <a:solidFill>
                <a:schemeClr val="tx1"/>
              </a:solidFill>
              <a:effectLst/>
              <a:latin typeface="+mn-lt"/>
              <a:ea typeface="+mn-ea"/>
              <a:cs typeface="+mn-cs"/>
            </a:rPr>
            <a:t>4</a:t>
          </a:r>
          <a:r>
            <a:rPr lang="es-CO" sz="1400">
              <a:solidFill>
                <a:schemeClr val="tx1"/>
              </a:solidFill>
              <a:effectLst/>
              <a:latin typeface="+mn-lt"/>
              <a:ea typeface="+mn-ea"/>
              <a:cs typeface="+mn-cs"/>
            </a:rPr>
            <a:t>. Recuerde que para el cálculo de las prestaciones sociales se incluye el auxilio de transporte más no para el cálculo de las vacaciones.</a:t>
          </a:r>
        </a:p>
        <a:p>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5</a:t>
          </a:r>
          <a:r>
            <a:rPr lang="es-CO" sz="1400">
              <a:solidFill>
                <a:schemeClr val="tx1"/>
              </a:solidFill>
              <a:effectLst/>
              <a:latin typeface="+mn-lt"/>
              <a:ea typeface="+mn-ea"/>
              <a:cs typeface="+mn-cs"/>
            </a:rPr>
            <a:t>.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6. </a:t>
          </a:r>
          <a:r>
            <a:rPr lang="es-CO" sz="1400">
              <a:solidFill>
                <a:schemeClr val="dk1"/>
              </a:solidFill>
              <a:effectLst/>
              <a:latin typeface="+mn-lt"/>
              <a:ea typeface="+mn-ea"/>
              <a:cs typeface="+mn-cs"/>
            </a:rPr>
            <a:t>Los datos para liquidar las vacaciones se han separado por cuando estas pueden tener un periodo de  liquidación diferente, ya que la empleada puede liquidarse cuando hace un mes salió a vacaciones, de manera que la fecha del inicio de la liquidación será diferente.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baseline="0">
              <a:solidFill>
                <a:schemeClr val="dk1"/>
              </a:solidFill>
              <a:effectLst/>
              <a:latin typeface="+mn-lt"/>
              <a:ea typeface="+mn-ea"/>
              <a:cs typeface="+mn-cs"/>
            </a:rPr>
            <a:t>7. </a:t>
          </a:r>
          <a:r>
            <a:rPr lang="es-CO" sz="1400">
              <a:solidFill>
                <a:schemeClr val="dk1"/>
              </a:solidFill>
              <a:effectLst/>
              <a:latin typeface="+mn-lt"/>
              <a:ea typeface="+mn-ea"/>
              <a:cs typeface="+mn-cs"/>
            </a:rPr>
            <a:t>Las prima de servicios se debe pagar semestralmente, de allí que la fecha de la última liquidación es diferente, pues generalmente corresponde al 30 de junio para la primera cuota y el 31 de diciembre para la segunda.</a:t>
          </a:r>
          <a:endParaRPr lang="es-CO" sz="1400">
            <a:solidFill>
              <a:schemeClr val="tx1"/>
            </a:solidFill>
            <a:effectLst/>
            <a:latin typeface="+mn-lt"/>
            <a:ea typeface="+mn-ea"/>
            <a:cs typeface="+mn-cs"/>
          </a:endParaRPr>
        </a:p>
        <a:p>
          <a:endParaRPr lang="es-CO" sz="1400">
            <a:solidFill>
              <a:schemeClr val="tx1"/>
            </a:solidFill>
            <a:effectLst/>
            <a:latin typeface="+mn-lt"/>
            <a:ea typeface="+mn-ea"/>
            <a:cs typeface="+mn-cs"/>
          </a:endParaRPr>
        </a:p>
        <a:p>
          <a:endParaRPr lang="es-CO" sz="14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5DB4-B640-4563-AA73-637A08A81C8A}">
  <dimension ref="A1:G45"/>
  <sheetViews>
    <sheetView topLeftCell="A4" workbookViewId="0">
      <selection activeCell="C44" sqref="C44"/>
    </sheetView>
  </sheetViews>
  <sheetFormatPr baseColWidth="10" defaultColWidth="11.453125" defaultRowHeight="17" x14ac:dyDescent="0.4"/>
  <cols>
    <col min="1" max="1" width="4.81640625" style="3" customWidth="1"/>
    <col min="2" max="2" width="83.81640625" style="3" customWidth="1"/>
    <col min="3" max="3" width="20.453125" style="3" customWidth="1"/>
    <col min="4" max="4" width="6" style="3" customWidth="1"/>
    <col min="5" max="16384" width="11.453125" style="3"/>
  </cols>
  <sheetData>
    <row r="1" spans="1:5" x14ac:dyDescent="0.4">
      <c r="A1" s="36"/>
      <c r="B1" s="45"/>
      <c r="C1" s="46"/>
      <c r="D1" s="2"/>
      <c r="E1" s="2"/>
    </row>
    <row r="2" spans="1:5" x14ac:dyDescent="0.4">
      <c r="A2" s="37"/>
      <c r="B2" s="47"/>
      <c r="C2" s="48"/>
      <c r="D2" s="2"/>
      <c r="E2" s="2"/>
    </row>
    <row r="3" spans="1:5" x14ac:dyDescent="0.4">
      <c r="A3" s="37"/>
      <c r="B3" s="47"/>
      <c r="C3" s="48"/>
      <c r="D3" s="2"/>
      <c r="E3" s="2"/>
    </row>
    <row r="4" spans="1:5" x14ac:dyDescent="0.4">
      <c r="A4" s="38"/>
      <c r="B4" s="49"/>
      <c r="C4" s="50"/>
      <c r="D4" s="2"/>
      <c r="E4" s="2"/>
    </row>
    <row r="5" spans="1:5" x14ac:dyDescent="0.4">
      <c r="D5" s="2"/>
      <c r="E5" s="2"/>
    </row>
    <row r="6" spans="1:5" ht="15" customHeight="1" x14ac:dyDescent="0.4">
      <c r="B6" s="51" t="s">
        <v>14</v>
      </c>
      <c r="C6" s="52"/>
      <c r="D6" s="2"/>
      <c r="E6" s="2"/>
    </row>
    <row r="7" spans="1:5" ht="15" customHeight="1" x14ac:dyDescent="0.4">
      <c r="B7" s="5" t="s">
        <v>42</v>
      </c>
      <c r="C7" s="29">
        <v>1000000</v>
      </c>
      <c r="D7" s="2"/>
      <c r="E7" s="2"/>
    </row>
    <row r="8" spans="1:5" x14ac:dyDescent="0.4">
      <c r="B8" s="5" t="s">
        <v>43</v>
      </c>
      <c r="C8" s="29">
        <v>117172</v>
      </c>
      <c r="D8" s="2"/>
      <c r="E8" s="2"/>
    </row>
    <row r="9" spans="1:5" x14ac:dyDescent="0.4">
      <c r="B9" s="4" t="s">
        <v>38</v>
      </c>
      <c r="C9" s="25">
        <v>40000</v>
      </c>
      <c r="D9" s="2"/>
      <c r="E9" s="2"/>
    </row>
    <row r="10" spans="1:5" x14ac:dyDescent="0.4">
      <c r="B10" s="4" t="s">
        <v>39</v>
      </c>
      <c r="C10" s="25">
        <v>0</v>
      </c>
      <c r="D10" s="2"/>
      <c r="E10" s="2"/>
    </row>
    <row r="11" spans="1:5" x14ac:dyDescent="0.4">
      <c r="B11" s="4" t="s">
        <v>17</v>
      </c>
      <c r="C11" s="4">
        <f>C9+C10</f>
        <v>40000</v>
      </c>
    </row>
    <row r="12" spans="1:5" x14ac:dyDescent="0.4">
      <c r="B12" s="4" t="s">
        <v>16</v>
      </c>
      <c r="C12" s="4">
        <f>C11/6</f>
        <v>6666.666666666667</v>
      </c>
    </row>
    <row r="13" spans="1:5" x14ac:dyDescent="0.4">
      <c r="B13" s="6" t="s">
        <v>3</v>
      </c>
      <c r="C13" s="6">
        <f>C11+(C11/6)</f>
        <v>46666.666666666664</v>
      </c>
    </row>
    <row r="14" spans="1:5" x14ac:dyDescent="0.4">
      <c r="B14" s="4" t="s">
        <v>2</v>
      </c>
      <c r="C14" s="25">
        <v>1</v>
      </c>
    </row>
    <row r="15" spans="1:5" x14ac:dyDescent="0.4">
      <c r="B15" s="4" t="s">
        <v>1</v>
      </c>
      <c r="C15" s="8">
        <f>(52/12)*C14</f>
        <v>4.333333333333333</v>
      </c>
    </row>
    <row r="16" spans="1:5" x14ac:dyDescent="0.4">
      <c r="B16" s="4" t="s">
        <v>0</v>
      </c>
      <c r="C16" s="4">
        <f>C13*C15</f>
        <v>202222.22222222219</v>
      </c>
    </row>
    <row r="17" spans="2:7" x14ac:dyDescent="0.4">
      <c r="B17" s="4" t="s">
        <v>40</v>
      </c>
      <c r="C17" s="4">
        <f>IF((((C11+C12)*30)&lt;(C7*2)),((C8/30)*C15),0)</f>
        <v>16924.844444444443</v>
      </c>
    </row>
    <row r="18" spans="2:7" x14ac:dyDescent="0.4">
      <c r="B18" s="4" t="s">
        <v>22</v>
      </c>
      <c r="C18" s="4">
        <f>C16+C17</f>
        <v>219147.06666666662</v>
      </c>
    </row>
    <row r="19" spans="2:7" x14ac:dyDescent="0.4">
      <c r="B19" s="4" t="s">
        <v>29</v>
      </c>
      <c r="C19" s="27">
        <v>44197</v>
      </c>
    </row>
    <row r="20" spans="2:7" x14ac:dyDescent="0.4">
      <c r="B20" s="4" t="s">
        <v>33</v>
      </c>
      <c r="C20" s="27">
        <v>44926</v>
      </c>
    </row>
    <row r="21" spans="2:7" x14ac:dyDescent="0.4">
      <c r="G21" s="11"/>
    </row>
    <row r="22" spans="2:7" x14ac:dyDescent="0.4">
      <c r="B22" s="41" t="s">
        <v>30</v>
      </c>
      <c r="C22" s="42"/>
      <c r="G22" s="11"/>
    </row>
    <row r="23" spans="2:7" ht="16.5" customHeight="1" x14ac:dyDescent="0.4">
      <c r="B23" s="43" t="s">
        <v>35</v>
      </c>
      <c r="C23" s="44"/>
    </row>
    <row r="24" spans="2:7" x14ac:dyDescent="0.4">
      <c r="B24" s="13" t="s">
        <v>12</v>
      </c>
      <c r="C24" s="30">
        <v>44562</v>
      </c>
    </row>
    <row r="25" spans="2:7" ht="17.25" customHeight="1" x14ac:dyDescent="0.4">
      <c r="B25" s="15" t="s">
        <v>7</v>
      </c>
      <c r="C25" s="14">
        <f>C20</f>
        <v>44926</v>
      </c>
    </row>
    <row r="26" spans="2:7" x14ac:dyDescent="0.4">
      <c r="B26" s="15" t="s">
        <v>8</v>
      </c>
      <c r="C26" s="15">
        <f>((DAYS360(C24,C25,TRUE))+1)/30</f>
        <v>12</v>
      </c>
    </row>
    <row r="27" spans="2:7" x14ac:dyDescent="0.4">
      <c r="B27" s="15" t="s">
        <v>20</v>
      </c>
      <c r="C27" s="15">
        <f>C26*30</f>
        <v>360</v>
      </c>
    </row>
    <row r="28" spans="2:7" x14ac:dyDescent="0.4">
      <c r="B28" s="43" t="s">
        <v>11</v>
      </c>
      <c r="C28" s="44"/>
    </row>
    <row r="29" spans="2:7" x14ac:dyDescent="0.4">
      <c r="B29" s="13" t="s">
        <v>12</v>
      </c>
      <c r="C29" s="31">
        <v>44562</v>
      </c>
    </row>
    <row r="30" spans="2:7" x14ac:dyDescent="0.4">
      <c r="B30" s="13" t="s">
        <v>13</v>
      </c>
      <c r="C30" s="17">
        <f>C20</f>
        <v>44926</v>
      </c>
    </row>
    <row r="31" spans="2:7" x14ac:dyDescent="0.4">
      <c r="B31" s="13" t="s">
        <v>8</v>
      </c>
      <c r="C31" s="13">
        <f>((DAYS360(C29,C30,TRUE))+1)/30</f>
        <v>12</v>
      </c>
    </row>
    <row r="32" spans="2:7" x14ac:dyDescent="0.4">
      <c r="B32" s="13" t="s">
        <v>20</v>
      </c>
      <c r="C32" s="13">
        <f>C31*30</f>
        <v>360</v>
      </c>
    </row>
    <row r="33" spans="2:3" x14ac:dyDescent="0.4">
      <c r="B33" s="43" t="s">
        <v>18</v>
      </c>
      <c r="C33" s="44"/>
    </row>
    <row r="34" spans="2:3" x14ac:dyDescent="0.4">
      <c r="B34" s="13" t="s">
        <v>19</v>
      </c>
      <c r="C34" s="31">
        <v>44562</v>
      </c>
    </row>
    <row r="35" spans="2:3" x14ac:dyDescent="0.4">
      <c r="B35" s="13" t="s">
        <v>13</v>
      </c>
      <c r="C35" s="17">
        <f>C20</f>
        <v>44926</v>
      </c>
    </row>
    <row r="36" spans="2:3" x14ac:dyDescent="0.4">
      <c r="B36" s="13" t="s">
        <v>47</v>
      </c>
      <c r="C36" s="33">
        <f>(DAYS360(C34,C35,TRUE))+1</f>
        <v>360</v>
      </c>
    </row>
    <row r="37" spans="2:3" x14ac:dyDescent="0.4">
      <c r="B37" s="18" t="s">
        <v>21</v>
      </c>
      <c r="C37" s="19">
        <f>(C15*12*15)/360</f>
        <v>2.1666666666666665</v>
      </c>
    </row>
    <row r="39" spans="2:3" x14ac:dyDescent="0.4">
      <c r="B39" s="41" t="s">
        <v>5</v>
      </c>
      <c r="C39" s="42"/>
    </row>
    <row r="40" spans="2:3" x14ac:dyDescent="0.4">
      <c r="B40" s="16" t="s">
        <v>32</v>
      </c>
      <c r="C40" s="16" t="s">
        <v>31</v>
      </c>
    </row>
    <row r="41" spans="2:3" x14ac:dyDescent="0.4">
      <c r="B41" s="1" t="s">
        <v>6</v>
      </c>
      <c r="C41" s="7">
        <f>(C18*C32)/360</f>
        <v>219147.06666666662</v>
      </c>
    </row>
    <row r="42" spans="2:3" x14ac:dyDescent="0.4">
      <c r="B42" s="1" t="s">
        <v>9</v>
      </c>
      <c r="C42" s="7">
        <f>(C18*C27)/360</f>
        <v>219147.06666666662</v>
      </c>
    </row>
    <row r="43" spans="2:3" x14ac:dyDescent="0.4">
      <c r="B43" s="1" t="s">
        <v>10</v>
      </c>
      <c r="C43" s="7">
        <f>(C42*C27*0.12)/360</f>
        <v>26297.647999999994</v>
      </c>
    </row>
    <row r="44" spans="2:3" x14ac:dyDescent="0.4">
      <c r="B44" s="1" t="s">
        <v>26</v>
      </c>
      <c r="C44" s="7">
        <f>C37*C13</f>
        <v>101111.11111111109</v>
      </c>
    </row>
    <row r="45" spans="2:3" x14ac:dyDescent="0.4">
      <c r="B45" s="9" t="s">
        <v>15</v>
      </c>
      <c r="C45" s="9">
        <f>C41+C42+C43+C44</f>
        <v>565702.89244444435</v>
      </c>
    </row>
  </sheetData>
  <sheetProtection sheet="1" objects="1" scenarios="1"/>
  <mergeCells count="7">
    <mergeCell ref="B39:C39"/>
    <mergeCell ref="B23:C23"/>
    <mergeCell ref="B1:C4"/>
    <mergeCell ref="B33:C33"/>
    <mergeCell ref="B22:C22"/>
    <mergeCell ref="B28:C28"/>
    <mergeCell ref="B6:C6"/>
  </mergeCells>
  <dataValidations count="1">
    <dataValidation type="custom" allowBlank="1" showInputMessage="1" showErrorMessage="1" errorTitle="Valor incorrecto." error="La fecha de retiro no puede ser anterior a la fecha de ingreso." sqref="C20" xr:uid="{CDEFAC73-C11A-4943-B324-3E962BA37057}">
      <formula1>C20&gt;C19</formula1>
    </dataValidation>
  </dataValidations>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1EC8-CDEE-456E-9928-6D865DE462BC}">
  <dimension ref="A1:F31"/>
  <sheetViews>
    <sheetView tabSelected="1" workbookViewId="0">
      <selection activeCell="C23" sqref="C23"/>
    </sheetView>
  </sheetViews>
  <sheetFormatPr baseColWidth="10" defaultColWidth="11.453125" defaultRowHeight="17" x14ac:dyDescent="0.4"/>
  <cols>
    <col min="1" max="1" width="5.1796875" style="22" customWidth="1"/>
    <col min="2" max="2" width="67.453125" style="3" customWidth="1"/>
    <col min="3" max="3" width="37.54296875" style="3" customWidth="1"/>
    <col min="4" max="4" width="4.453125" style="3" customWidth="1"/>
    <col min="5" max="5" width="11.453125" style="3"/>
    <col min="6" max="6" width="12.1796875" style="3" bestFit="1" customWidth="1"/>
    <col min="7" max="16384" width="11.453125" style="3"/>
  </cols>
  <sheetData>
    <row r="1" spans="1:6" x14ac:dyDescent="0.4">
      <c r="A1" s="20"/>
      <c r="B1" s="55"/>
      <c r="C1" s="56"/>
      <c r="D1" s="20"/>
    </row>
    <row r="2" spans="1:6" x14ac:dyDescent="0.4">
      <c r="A2" s="20"/>
      <c r="B2" s="57"/>
      <c r="C2" s="58"/>
      <c r="D2" s="20"/>
    </row>
    <row r="3" spans="1:6" x14ac:dyDescent="0.4">
      <c r="A3" s="20"/>
      <c r="B3" s="57"/>
      <c r="C3" s="58"/>
      <c r="D3" s="20"/>
    </row>
    <row r="4" spans="1:6" x14ac:dyDescent="0.4">
      <c r="A4" s="20"/>
      <c r="B4" s="59"/>
      <c r="C4" s="60"/>
      <c r="D4" s="20"/>
    </row>
    <row r="6" spans="1:6" x14ac:dyDescent="0.4">
      <c r="B6" s="41" t="s">
        <v>23</v>
      </c>
      <c r="C6" s="42"/>
    </row>
    <row r="7" spans="1:6" x14ac:dyDescent="0.4">
      <c r="B7" s="4" t="s">
        <v>41</v>
      </c>
      <c r="C7" s="26">
        <v>1000000</v>
      </c>
    </row>
    <row r="8" spans="1:6" x14ac:dyDescent="0.4">
      <c r="B8" s="4" t="s">
        <v>44</v>
      </c>
      <c r="C8" s="26">
        <v>800000</v>
      </c>
    </row>
    <row r="9" spans="1:6" x14ac:dyDescent="0.4">
      <c r="B9" s="4" t="s">
        <v>45</v>
      </c>
      <c r="C9" s="26">
        <v>200000</v>
      </c>
      <c r="F9" s="21"/>
    </row>
    <row r="10" spans="1:6" x14ac:dyDescent="0.4">
      <c r="B10" s="4" t="s">
        <v>4</v>
      </c>
      <c r="C10" s="26">
        <v>117172</v>
      </c>
    </row>
    <row r="11" spans="1:6" x14ac:dyDescent="0.4">
      <c r="B11" s="4" t="s">
        <v>29</v>
      </c>
      <c r="C11" s="27">
        <v>44197</v>
      </c>
    </row>
    <row r="12" spans="1:6" x14ac:dyDescent="0.4">
      <c r="B12" s="4" t="s">
        <v>33</v>
      </c>
      <c r="C12" s="27">
        <v>44925</v>
      </c>
    </row>
    <row r="13" spans="1:6" x14ac:dyDescent="0.4">
      <c r="A13" s="39"/>
      <c r="B13" s="32"/>
      <c r="C13" s="32"/>
      <c r="D13" s="32"/>
    </row>
    <row r="14" spans="1:6" x14ac:dyDescent="0.4">
      <c r="A14" s="40"/>
      <c r="B14" s="41" t="s">
        <v>30</v>
      </c>
      <c r="C14" s="42"/>
      <c r="D14" s="23"/>
    </row>
    <row r="15" spans="1:6" x14ac:dyDescent="0.4">
      <c r="B15" s="34" t="s">
        <v>6</v>
      </c>
      <c r="C15" s="35"/>
    </row>
    <row r="16" spans="1:6" x14ac:dyDescent="0.4">
      <c r="B16" s="1" t="s">
        <v>28</v>
      </c>
      <c r="C16" s="28">
        <v>43465</v>
      </c>
      <c r="F16" s="11"/>
    </row>
    <row r="17" spans="2:6" x14ac:dyDescent="0.4">
      <c r="B17" s="1" t="s">
        <v>46</v>
      </c>
      <c r="C17" s="24">
        <v>117172</v>
      </c>
      <c r="F17" s="10"/>
    </row>
    <row r="18" spans="2:6" x14ac:dyDescent="0.4">
      <c r="B18" s="53" t="s">
        <v>36</v>
      </c>
      <c r="C18" s="54"/>
    </row>
    <row r="19" spans="2:6" x14ac:dyDescent="0.4">
      <c r="B19" s="1" t="s">
        <v>28</v>
      </c>
      <c r="C19" s="28">
        <v>43465</v>
      </c>
    </row>
    <row r="20" spans="2:6" x14ac:dyDescent="0.4">
      <c r="B20" s="1" t="s">
        <v>46</v>
      </c>
      <c r="C20" s="1">
        <f>DAYS360(C19,C12)</f>
        <v>1440</v>
      </c>
    </row>
    <row r="21" spans="2:6" x14ac:dyDescent="0.4">
      <c r="B21" s="53" t="s">
        <v>37</v>
      </c>
      <c r="C21" s="54"/>
    </row>
    <row r="22" spans="2:6" x14ac:dyDescent="0.4">
      <c r="B22" s="1" t="s">
        <v>28</v>
      </c>
      <c r="C22" s="28">
        <v>43465</v>
      </c>
    </row>
    <row r="23" spans="2:6" x14ac:dyDescent="0.4">
      <c r="B23" s="1" t="s">
        <v>46</v>
      </c>
      <c r="C23" s="1">
        <f>DAYS360(C22,C12)+1</f>
        <v>1441</v>
      </c>
    </row>
    <row r="25" spans="2:6" x14ac:dyDescent="0.4">
      <c r="B25" s="41" t="s">
        <v>34</v>
      </c>
      <c r="C25" s="42"/>
    </row>
    <row r="26" spans="2:6" x14ac:dyDescent="0.4">
      <c r="B26" s="12" t="s">
        <v>24</v>
      </c>
      <c r="C26" s="12" t="s">
        <v>31</v>
      </c>
    </row>
    <row r="27" spans="2:6" x14ac:dyDescent="0.4">
      <c r="B27" s="1" t="s">
        <v>6</v>
      </c>
      <c r="C27" s="24">
        <f>((C8+C9+C10)*C17)/360</f>
        <v>363614659.95555556</v>
      </c>
    </row>
    <row r="28" spans="2:6" x14ac:dyDescent="0.4">
      <c r="B28" s="1" t="s">
        <v>25</v>
      </c>
      <c r="C28" s="1">
        <f>((C8+C9+C10)*C20)/360</f>
        <v>4468688</v>
      </c>
    </row>
    <row r="29" spans="2:6" x14ac:dyDescent="0.4">
      <c r="B29" s="1" t="s">
        <v>10</v>
      </c>
      <c r="C29" s="1">
        <f>(C28*C20*0.12)/360</f>
        <v>2144970.2399999998</v>
      </c>
    </row>
    <row r="30" spans="2:6" x14ac:dyDescent="0.4">
      <c r="B30" s="1" t="s">
        <v>26</v>
      </c>
      <c r="C30" s="1">
        <f>((C8+C9)*C23)/720</f>
        <v>2001388.888888889</v>
      </c>
    </row>
    <row r="31" spans="2:6" x14ac:dyDescent="0.4">
      <c r="B31" s="16" t="s">
        <v>27</v>
      </c>
      <c r="C31" s="16">
        <f>SUM(C27:C30)</f>
        <v>372229707.08444446</v>
      </c>
    </row>
  </sheetData>
  <mergeCells count="6">
    <mergeCell ref="B25:C25"/>
    <mergeCell ref="B14:C14"/>
    <mergeCell ref="B18:C18"/>
    <mergeCell ref="B21:C21"/>
    <mergeCell ref="B1:C4"/>
    <mergeCell ref="B6:C6"/>
  </mergeCells>
  <conditionalFormatting sqref="C10">
    <cfRule type="expression" dxfId="0" priority="1">
      <formula>C8+C9&gt;C7*2</formula>
    </cfRule>
  </conditionalFormatting>
  <dataValidations count="2">
    <dataValidation type="custom" allowBlank="1" showInputMessage="1" showErrorMessage="1" errorTitle="Valor incorrecto." error="La fecha de retiro no puede ser anterior a la fecha de ingreso." sqref="C12" xr:uid="{3C14983D-20DD-480F-B9ED-887DDC0F35AB}">
      <formula1>C12&gt;C11</formula1>
    </dataValidation>
    <dataValidation type="custom" errorStyle="warning" allowBlank="1" showInputMessage="1" showErrorMessage="1" errorTitle="Dato incorrecto," error="Esta empleada no tiene derecho al auxilio de transporte por tener un salairo superior a dos mínimos," sqref="C10" xr:uid="{A142C7F4-F9AF-44AA-971F-1546077ED6AA}">
      <formula1>"C8+C9&gt;C7*2"</formula1>
    </dataValidation>
  </dataValidations>
  <pageMargins left="0.7" right="0.7" top="0.75" bottom="0.75" header="0.3" footer="0.3"/>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Trabajo por días</vt:lpstr>
      <vt:lpstr>Trabajo por meses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Edinson Sabogal Bernal</cp:lastModifiedBy>
  <dcterms:created xsi:type="dcterms:W3CDTF">2019-05-02T19:01:38Z</dcterms:created>
  <dcterms:modified xsi:type="dcterms:W3CDTF">2022-12-13T15:56:33Z</dcterms:modified>
</cp:coreProperties>
</file>