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 CDT" sheetId="1" state="visible" r:id="rId1"/>
    <sheet xmlns:r="http://schemas.openxmlformats.org/officeDocument/2006/relationships" name="Pago periódico" sheetId="2" state="visible" r:id="rId2"/>
    <sheet xmlns:r="http://schemas.openxmlformats.org/officeDocument/2006/relationships" name="Renova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000%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3" fontId="0" fillId="2" borderId="1" pivotButton="0" quotePrefix="0" xfId="0"/>
    <xf numFmtId="10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166" fontId="0" fillId="3" borderId="1" pivotButton="0" quotePrefix="0" xfId="0"/>
    <xf numFmtId="0" fontId="3" fillId="0" borderId="1" pivotButton="0" quotePrefix="0" xfId="0"/>
    <xf numFmtId="3" fontId="3" fillId="3" borderId="1" pivotButton="0" quotePrefix="0" xfId="0"/>
    <xf numFmtId="167" fontId="0" fillId="2" borderId="1" pivotButton="0" quotePrefix="0" xfId="0"/>
    <xf numFmtId="3" fontId="0" fillId="3" borderId="1" pivotButton="0" quotePrefix="0" xfId="0"/>
    <xf numFmtId="165" fontId="0" fillId="3" borderId="1" pivotButton="0" quotePrefix="0" xfId="0"/>
    <xf numFmtId="0" fontId="0" fillId="2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3" borderId="1" pivotButton="0" quotePrefix="0" xfId="0"/>
    <xf numFmtId="1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54" customWidth="1" min="1" max="1"/>
    <col width="18" customWidth="1" min="2" max="2"/>
  </cols>
  <sheetData>
    <row r="1">
      <c r="A1" s="1" t="inlineStr">
        <is>
          <t>Simulador de CDT en Excel</t>
        </is>
      </c>
    </row>
    <row r="2">
      <c r="A2" s="2" t="inlineStr">
        <is>
          <t>Gerencie.com. Escriba la tasa efectiva anual (E.A.) que ofrece el banco. Las tasas y la retención deben confirmarse con la entidad.</t>
        </is>
      </c>
    </row>
    <row r="4">
      <c r="A4" s="3" t="inlineStr">
        <is>
          <t>Monto del CDT</t>
        </is>
      </c>
      <c r="B4" s="4" t="n">
        <v>10000000</v>
      </c>
    </row>
    <row r="5">
      <c r="A5" s="3" t="inlineStr">
        <is>
          <t>Tasa efectiva anual (E.A.)</t>
        </is>
      </c>
      <c r="B5" s="5" t="n">
        <v>0.095</v>
      </c>
    </row>
    <row r="6">
      <c r="A6" s="3" t="inlineStr">
        <is>
          <t>Plazo en días</t>
        </is>
      </c>
      <c r="B6" s="6" t="n">
        <v>180</v>
      </c>
    </row>
    <row r="7">
      <c r="A7" s="3" t="inlineStr">
        <is>
          <t>Base de días del año (365 o 360, según el banco)</t>
        </is>
      </c>
      <c r="B7" s="6" t="n">
        <v>365</v>
      </c>
    </row>
    <row r="8">
      <c r="A8" s="3" t="inlineStr">
        <is>
          <t>Fecha de apertura</t>
        </is>
      </c>
      <c r="B8" s="7" t="n">
        <v>46308</v>
      </c>
    </row>
    <row r="9">
      <c r="A9" s="3" t="inlineStr">
        <is>
          <t>Tasa efectiva del periodo =(1+E.A.)^(días/base)-1</t>
        </is>
      </c>
      <c r="B9" s="8">
        <f>(1+B5)^(B6/B7)-1</f>
        <v/>
      </c>
    </row>
    <row r="10">
      <c r="A10" s="9" t="inlineStr">
        <is>
          <t>Intereses brutos</t>
        </is>
      </c>
      <c r="B10" s="10">
        <f>ROUND(B4*B9,0)</f>
        <v/>
      </c>
    </row>
    <row r="11">
      <c r="A11" s="3" t="inlineStr">
        <is>
          <t>Retención en la fuente sobre rendimientos (%)</t>
        </is>
      </c>
      <c r="B11" s="11" t="n">
        <v>0.04</v>
      </c>
    </row>
    <row r="12">
      <c r="A12" s="3" t="inlineStr">
        <is>
          <t>Retención en la fuente</t>
        </is>
      </c>
      <c r="B12" s="12">
        <f>ROUND(B10*B11,0)</f>
        <v/>
      </c>
    </row>
    <row r="13">
      <c r="A13" s="9" t="inlineStr">
        <is>
          <t>Intereses netos</t>
        </is>
      </c>
      <c r="B13" s="10">
        <f>B10-B12</f>
        <v/>
      </c>
    </row>
    <row r="14">
      <c r="A14" s="9" t="inlineStr">
        <is>
          <t>Valor a recibir al vencimiento</t>
        </is>
      </c>
      <c r="B14" s="10">
        <f>B4+B13</f>
        <v/>
      </c>
    </row>
    <row r="15">
      <c r="A15" s="3" t="inlineStr">
        <is>
          <t>Fecha de vencimiento</t>
        </is>
      </c>
      <c r="B15" s="13">
        <f>B8+B6</f>
        <v/>
      </c>
    </row>
    <row r="16">
      <c r="A16" s="3" t="inlineStr">
        <is>
          <t>Cálculo lineal incorrecto =monto*E.A.*días/360</t>
        </is>
      </c>
      <c r="B16" s="12">
        <f>ROUND(B4*B5*B6/360,0)</f>
        <v/>
      </c>
    </row>
    <row r="17">
      <c r="A17" s="3" t="inlineStr">
        <is>
          <t>Diferencia frente al cálculo correcto</t>
        </is>
      </c>
      <c r="B17" s="12">
        <f>B16-B10</f>
        <v/>
      </c>
    </row>
    <row r="20">
      <c r="A20" s="14" t="inlineStr">
        <is>
          <t>Celdas amarillas: datos que puede cambiar.</t>
        </is>
      </c>
    </row>
    <row r="21">
      <c r="A21" s="15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2" customWidth="1" min="4" max="4"/>
    <col width="16" customWidth="1" min="5" max="5"/>
    <col width="26" customWidth="1" min="6" max="6"/>
  </cols>
  <sheetData>
    <row r="1">
      <c r="A1" s="1" t="inlineStr">
        <is>
          <t>Intereses pagados periódicamente</t>
        </is>
      </c>
    </row>
    <row r="2">
      <c r="A2" s="2" t="inlineStr">
        <is>
          <t>Con la misma E.A., el interés de cada periodo es (1+E.A.)^(días del periodo/365)-1.</t>
        </is>
      </c>
    </row>
    <row r="4" ht="32" customHeight="1">
      <c r="A4" s="16" t="inlineStr">
        <is>
          <t>Periodicidad</t>
        </is>
      </c>
      <c r="B4" s="16" t="inlineStr">
        <is>
          <t>Días del periodo</t>
        </is>
      </c>
      <c r="C4" s="16" t="inlineStr">
        <is>
          <t>Tasa del periodo</t>
        </is>
      </c>
      <c r="D4" s="16" t="inlineStr">
        <is>
          <t>Interés bruto por periodo</t>
        </is>
      </c>
      <c r="E4" s="16" t="inlineStr">
        <is>
          <t>Periodos en un año</t>
        </is>
      </c>
      <c r="F4" s="16" t="inlineStr">
        <is>
          <t>Tasa nominal anual equivalente</t>
        </is>
      </c>
    </row>
    <row r="5">
      <c r="A5" s="3" t="inlineStr">
        <is>
          <t>Mensual</t>
        </is>
      </c>
      <c r="B5" s="17" t="n">
        <v>30</v>
      </c>
      <c r="C5" s="8">
        <f>(1+'Simulador CDT'!$B$5)^(B5/365)-1</f>
        <v/>
      </c>
      <c r="D5" s="12">
        <f>ROUND('Simulador CDT'!$B$4*C5,0)</f>
        <v/>
      </c>
      <c r="E5" s="18">
        <f>365/B5</f>
        <v/>
      </c>
      <c r="F5" s="19">
        <f>C5*E5</f>
        <v/>
      </c>
    </row>
    <row r="6">
      <c r="A6" s="3" t="inlineStr">
        <is>
          <t>Trimestral</t>
        </is>
      </c>
      <c r="B6" s="17" t="n">
        <v>90</v>
      </c>
      <c r="C6" s="8">
        <f>(1+'Simulador CDT'!$B$5)^(B6/365)-1</f>
        <v/>
      </c>
      <c r="D6" s="12">
        <f>ROUND('Simulador CDT'!$B$4*C6,0)</f>
        <v/>
      </c>
      <c r="E6" s="18">
        <f>365/B6</f>
        <v/>
      </c>
      <c r="F6" s="19">
        <f>C6*E6</f>
        <v/>
      </c>
    </row>
    <row r="7">
      <c r="A7" s="3" t="inlineStr">
        <is>
          <t>Semestral</t>
        </is>
      </c>
      <c r="B7" s="17" t="n">
        <v>180</v>
      </c>
      <c r="C7" s="8">
        <f>(1+'Simulador CDT'!$B$5)^(B7/365)-1</f>
        <v/>
      </c>
      <c r="D7" s="12">
        <f>ROUND('Simulador CDT'!$B$4*C7,0)</f>
        <v/>
      </c>
      <c r="E7" s="18">
        <f>365/B7</f>
        <v/>
      </c>
      <c r="F7" s="19">
        <f>C7*E7</f>
        <v/>
      </c>
    </row>
    <row r="8">
      <c r="A8" s="3" t="inlineStr">
        <is>
          <t>Anual</t>
        </is>
      </c>
      <c r="B8" s="17" t="n">
        <v>365</v>
      </c>
      <c r="C8" s="8">
        <f>(1+'Simulador CDT'!$B$5)^(B8/365)-1</f>
        <v/>
      </c>
      <c r="D8" s="12">
        <f>ROUND('Simulador CDT'!$B$4*C8,0)</f>
        <v/>
      </c>
      <c r="E8" s="18">
        <f>365/B8</f>
        <v/>
      </c>
      <c r="F8" s="19">
        <f>C8*E8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</cols>
  <sheetData>
    <row r="1">
      <c r="A1" s="1" t="inlineStr">
        <is>
          <t>Renovaciones sucesivas con capitalización</t>
        </is>
      </c>
    </row>
    <row r="2">
      <c r="A2" s="2" t="inlineStr">
        <is>
          <t>Supone que al vencimiento se reinvierte el valor neto a la misma tasa.</t>
        </is>
      </c>
    </row>
    <row r="4">
      <c r="A4" s="16" t="inlineStr">
        <is>
          <t>Renovación</t>
        </is>
      </c>
      <c r="B4" s="16" t="inlineStr">
        <is>
          <t>Capital inicial</t>
        </is>
      </c>
      <c r="C4" s="16" t="inlineStr">
        <is>
          <t>Intereses brutos</t>
        </is>
      </c>
      <c r="D4" s="16" t="inlineStr">
        <is>
          <t>Retención</t>
        </is>
      </c>
      <c r="E4" s="16" t="inlineStr">
        <is>
          <t>Capital final</t>
        </is>
      </c>
    </row>
    <row r="5">
      <c r="A5" s="3" t="n">
        <v>1</v>
      </c>
      <c r="B5" s="12">
        <f>'Simulador CDT'!B4</f>
        <v/>
      </c>
      <c r="C5" s="12">
        <f>ROUND(B5*'Simulador CDT'!$B$9,0)</f>
        <v/>
      </c>
      <c r="D5" s="12">
        <f>ROUND(C5*'Simulador CDT'!$B$11,0)</f>
        <v/>
      </c>
      <c r="E5" s="12">
        <f>B5+C5-D5</f>
        <v/>
      </c>
    </row>
    <row r="6">
      <c r="A6" s="3" t="n">
        <v>2</v>
      </c>
      <c r="B6" s="12">
        <f>E5</f>
        <v/>
      </c>
      <c r="C6" s="12">
        <f>ROUND(B6*'Simulador CDT'!$B$9,0)</f>
        <v/>
      </c>
      <c r="D6" s="12">
        <f>ROUND(C6*'Simulador CDT'!$B$11,0)</f>
        <v/>
      </c>
      <c r="E6" s="12">
        <f>B6+C6-D6</f>
        <v/>
      </c>
    </row>
    <row r="7">
      <c r="A7" s="3" t="n">
        <v>3</v>
      </c>
      <c r="B7" s="12">
        <f>E6</f>
        <v/>
      </c>
      <c r="C7" s="12">
        <f>ROUND(B7*'Simulador CDT'!$B$9,0)</f>
        <v/>
      </c>
      <c r="D7" s="12">
        <f>ROUND(C7*'Simulador CDT'!$B$11,0)</f>
        <v/>
      </c>
      <c r="E7" s="12">
        <f>B7+C7-D7</f>
        <v/>
      </c>
    </row>
    <row r="8">
      <c r="A8" s="3" t="n">
        <v>4</v>
      </c>
      <c r="B8" s="12">
        <f>E7</f>
        <v/>
      </c>
      <c r="C8" s="12">
        <f>ROUND(B8*'Simulador CDT'!$B$9,0)</f>
        <v/>
      </c>
      <c r="D8" s="12">
        <f>ROUND(C8*'Simulador CDT'!$B$11,0)</f>
        <v/>
      </c>
      <c r="E8" s="12">
        <f>B8+C8-D8</f>
        <v/>
      </c>
    </row>
    <row r="9">
      <c r="A9" s="3" t="n">
        <v>5</v>
      </c>
      <c r="B9" s="12">
        <f>E8</f>
        <v/>
      </c>
      <c r="C9" s="12">
        <f>ROUND(B9*'Simulador CDT'!$B$9,0)</f>
        <v/>
      </c>
      <c r="D9" s="12">
        <f>ROUND(C9*'Simulador CDT'!$B$11,0)</f>
        <v/>
      </c>
      <c r="E9" s="12">
        <f>B9+C9-D9</f>
        <v/>
      </c>
    </row>
    <row r="10">
      <c r="A10" s="3" t="n">
        <v>6</v>
      </c>
      <c r="B10" s="12">
        <f>E9</f>
        <v/>
      </c>
      <c r="C10" s="12">
        <f>ROUND(B10*'Simulador CDT'!$B$9,0)</f>
        <v/>
      </c>
      <c r="D10" s="12">
        <f>ROUND(C10*'Simulador CDT'!$B$11,0)</f>
        <v/>
      </c>
      <c r="E10" s="12">
        <f>B10+C10-D10</f>
        <v/>
      </c>
    </row>
    <row r="11">
      <c r="A11" s="3" t="n">
        <v>7</v>
      </c>
      <c r="B11" s="12">
        <f>E10</f>
        <v/>
      </c>
      <c r="C11" s="12">
        <f>ROUND(B11*'Simulador CDT'!$B$9,0)</f>
        <v/>
      </c>
      <c r="D11" s="12">
        <f>ROUND(C11*'Simulador CDT'!$B$11,0)</f>
        <v/>
      </c>
      <c r="E11" s="12">
        <f>B11+C11-D11</f>
        <v/>
      </c>
    </row>
    <row r="12">
      <c r="A12" s="3" t="n">
        <v>8</v>
      </c>
      <c r="B12" s="12">
        <f>E11</f>
        <v/>
      </c>
      <c r="C12" s="12">
        <f>ROUND(B12*'Simulador CDT'!$B$9,0)</f>
        <v/>
      </c>
      <c r="D12" s="12">
        <f>ROUND(C12*'Simulador CDT'!$B$11,0)</f>
        <v/>
      </c>
      <c r="E12" s="12">
        <f>B12+C12-D12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2026-10-13T12:14:15Z</dcterms:created>
  <dcterms:modified xmlns:dcterms="http://purl.org/dc/terms/" xmlns:xsi="http://www.w3.org/2001/XMLSchema-instance" xsi:type="dcterms:W3CDTF">2026-10-13T12:14:15Z</dcterms:modified>
</cp:coreProperties>
</file>